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430" tabRatio="925" activeTab="0"/>
  </bookViews>
  <sheets>
    <sheet name="0602" sheetId="1" r:id="rId1"/>
  </sheets>
  <definedNames/>
  <calcPr fullCalcOnLoad="1"/>
</workbook>
</file>

<file path=xl/sharedStrings.xml><?xml version="1.0" encoding="utf-8"?>
<sst xmlns="http://schemas.openxmlformats.org/spreadsheetml/2006/main" count="1267" uniqueCount="1152">
  <si>
    <t>0412</t>
  </si>
  <si>
    <t>Начальник сектора</t>
  </si>
  <si>
    <t>0503</t>
  </si>
  <si>
    <t>КЦСР 7953900</t>
  </si>
  <si>
    <t>КЦСР 7954000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</si>
  <si>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</si>
  <si>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</si>
  <si>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</si>
  <si>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</si>
  <si>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</si>
  <si>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</si>
  <si>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</si>
  <si>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</si>
  <si>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</si>
  <si>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</si>
  <si>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</si>
  <si>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</si>
  <si>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</si>
  <si>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</si>
  <si>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</si>
  <si>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</si>
  <si>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</si>
  <si>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</si>
  <si>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</si>
  <si>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</si>
  <si>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</si>
  <si>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</si>
  <si>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</si>
  <si>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</si>
  <si>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</si>
  <si>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</si>
  <si>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</si>
  <si>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</si>
  <si>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</si>
  <si>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</si>
  <si>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</si>
  <si>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</si>
  <si>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</si>
  <si>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</si>
  <si>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</si>
  <si>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</si>
  <si>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</si>
  <si>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</si>
  <si>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</si>
  <si>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</si>
  <si>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</si>
  <si>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</si>
  <si>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</si>
  <si>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</si>
  <si>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</si>
  <si>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</si>
  <si>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</si>
  <si>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</si>
  <si>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</si>
  <si>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</si>
  <si>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</si>
  <si>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</si>
  <si>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</si>
  <si>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</si>
  <si>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</si>
  <si>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</si>
  <si>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</si>
  <si>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</si>
  <si>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</si>
  <si>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</si>
  <si>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</si>
  <si>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</si>
  <si>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</si>
  <si>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</si>
  <si>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</si>
  <si>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</si>
  <si>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</si>
  <si>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</si>
  <si>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</si>
  <si>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</si>
  <si>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</si>
  <si>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</si>
  <si>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</si>
  <si>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</si>
  <si>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</si>
  <si>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</si>
  <si>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</si>
  <si>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</si>
  <si>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</si>
  <si>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</si>
  <si>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</si>
  <si>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</si>
  <si>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</si>
  <si>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</si>
  <si>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</si>
  <si>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</si>
  <si>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</si>
  <si>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</si>
  <si>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</si>
  <si>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</si>
  <si>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</si>
  <si>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</si>
  <si>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</si>
  <si>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</si>
  <si>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</si>
  <si>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</si>
  <si>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</si>
  <si>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</si>
  <si>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</si>
  <si>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</si>
  <si>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</si>
  <si>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</si>
  <si>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</si>
  <si>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</si>
  <si>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</si>
  <si>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</si>
  <si>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</si>
  <si>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</si>
  <si>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</si>
  <si>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</si>
  <si>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</si>
  <si>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</si>
  <si>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ФЗ-238 от 19.12.06 " О федеральном бюджете на 2007г"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</si>
  <si>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</si>
  <si>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</si>
  <si>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</si>
  <si>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</si>
  <si>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</si>
  <si>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</si>
  <si>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</si>
  <si>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</si>
  <si>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</si>
  <si>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</si>
  <si>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</si>
  <si>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</si>
  <si>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</si>
  <si>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</si>
  <si>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</si>
  <si>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</si>
  <si>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</si>
  <si>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</si>
  <si>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</si>
  <si>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</si>
  <si>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</si>
  <si>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</si>
  <si>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</si>
  <si>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</si>
  <si>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</si>
  <si>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</si>
  <si>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</si>
  <si>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</si>
  <si>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</si>
  <si>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</si>
  <si>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</si>
  <si>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</si>
  <si>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</si>
  <si>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</si>
  <si>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</si>
  <si>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</si>
  <si>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</si>
  <si>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</si>
  <si>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</si>
  <si>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</si>
  <si>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</si>
  <si>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</si>
  <si>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</si>
  <si>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</si>
  <si>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</si>
  <si>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</si>
  <si>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</si>
  <si>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</si>
  <si>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</si>
  <si>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</si>
  <si>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</si>
  <si>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</si>
  <si>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</si>
  <si>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</si>
  <si>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</si>
  <si>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</si>
  <si>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</si>
  <si>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</si>
  <si>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</si>
  <si>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</si>
  <si>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</si>
  <si>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</si>
  <si>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</si>
  <si>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</si>
  <si>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</si>
  <si>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</si>
  <si>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</si>
  <si>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</si>
  <si>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</si>
  <si>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</si>
  <si>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</si>
  <si>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</si>
  <si>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</si>
  <si>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</si>
  <si>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</si>
  <si>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</si>
  <si>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</si>
  <si>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</si>
  <si>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</si>
  <si>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</si>
  <si>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</si>
  <si>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</si>
  <si>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</si>
  <si>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</si>
  <si>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</si>
  <si>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</si>
  <si>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</si>
  <si>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</si>
  <si>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</si>
  <si>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</si>
  <si>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</si>
  <si>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</si>
  <si>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</si>
  <si>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</si>
  <si>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</si>
  <si>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</si>
  <si>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</si>
  <si>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</si>
  <si>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</si>
  <si>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</si>
  <si>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</si>
  <si>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</si>
  <si>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</si>
  <si>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</si>
  <si>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</si>
  <si>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</si>
  <si>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</si>
  <si>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</si>
  <si>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</si>
  <si>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</si>
  <si>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</si>
  <si>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</si>
  <si>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</si>
  <si>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</si>
  <si>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</si>
  <si>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</si>
  <si>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</si>
  <si>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ст50,п.2пп14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</si>
  <si>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</si>
  <si>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</si>
  <si>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</si>
  <si>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</si>
  <si>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</si>
  <si>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</si>
  <si>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</si>
  <si>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</si>
  <si>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</si>
  <si>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</si>
  <si>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</si>
  <si>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</si>
  <si>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</si>
  <si>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</si>
  <si>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</si>
  <si>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</si>
  <si>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</si>
  <si>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</si>
  <si>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</si>
  <si>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</si>
  <si>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</si>
  <si>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</si>
  <si>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</si>
  <si>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</si>
  <si>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</si>
  <si>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</si>
  <si>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</si>
  <si>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</si>
  <si>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</si>
  <si>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</si>
  <si>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</si>
  <si>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</si>
  <si>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</si>
  <si>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</si>
  <si>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</si>
  <si>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</si>
  <si>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</si>
  <si>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</si>
  <si>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</si>
  <si>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</si>
  <si>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</si>
  <si>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</si>
  <si>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</si>
  <si>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</si>
  <si>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</si>
  <si>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</si>
  <si>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</si>
  <si>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</si>
  <si>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</si>
  <si>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</si>
  <si>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</si>
  <si>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</si>
  <si>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</si>
  <si>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</si>
  <si>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</si>
  <si>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</si>
  <si>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</si>
  <si>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</si>
  <si>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</si>
  <si>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</si>
  <si>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</si>
  <si>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</si>
  <si>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</si>
  <si>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</si>
  <si>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</si>
  <si>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</si>
  <si>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</si>
  <si>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</si>
  <si>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</si>
  <si>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</si>
  <si>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</si>
  <si>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</si>
  <si>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</si>
  <si>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</si>
  <si>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</si>
  <si>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</si>
  <si>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</si>
  <si>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</si>
  <si>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</si>
  <si>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</si>
  <si>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</si>
  <si>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</si>
  <si>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</si>
  <si>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</si>
  <si>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</si>
  <si>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</si>
  <si>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</si>
  <si>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</si>
  <si>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</si>
  <si>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</si>
  <si>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</si>
  <si>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</si>
  <si>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</si>
  <si>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</si>
  <si>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</si>
  <si>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</si>
  <si>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</si>
  <si>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</si>
  <si>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</si>
  <si>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</si>
  <si>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</si>
  <si>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</si>
  <si>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</si>
  <si>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</si>
  <si>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</si>
  <si>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</si>
  <si>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</si>
  <si>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</si>
  <si>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</si>
  <si>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</si>
  <si>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</si>
  <si>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</si>
  <si>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</si>
  <si>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</si>
  <si>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</si>
  <si>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</si>
  <si>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</si>
  <si>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</si>
  <si>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</si>
  <si>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</si>
  <si>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</si>
  <si>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</si>
  <si>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</si>
  <si>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</si>
  <si>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</si>
  <si>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</si>
  <si>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</si>
  <si>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</si>
  <si>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</si>
  <si>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</si>
  <si>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</si>
  <si>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</si>
  <si>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</si>
  <si>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</si>
  <si>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</si>
  <si>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</si>
  <si>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</si>
  <si>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</si>
  <si>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</si>
  <si>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</si>
  <si>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</si>
  <si>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</si>
  <si>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</si>
  <si>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</si>
  <si>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</si>
  <si>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</si>
  <si>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</si>
  <si>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</si>
  <si>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</si>
  <si>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</si>
  <si>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</si>
  <si>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</si>
  <si>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</si>
  <si>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</si>
  <si>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</si>
  <si>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</si>
  <si>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</si>
  <si>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</si>
  <si>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</si>
  <si>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</si>
  <si>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</si>
  <si>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</si>
  <si>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</si>
  <si>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</si>
  <si>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</si>
  <si>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</si>
  <si>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</si>
  <si>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</si>
  <si>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</si>
  <si>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</si>
  <si>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</si>
  <si>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</si>
  <si>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</si>
  <si>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</si>
  <si>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</si>
  <si>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</si>
  <si>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</si>
  <si>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</si>
  <si>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</si>
  <si>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</si>
  <si>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</si>
  <si>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</si>
  <si>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</si>
  <si>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</si>
  <si>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</si>
  <si>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</si>
  <si>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</si>
  <si>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</si>
  <si>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</si>
  <si>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</si>
  <si>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</si>
  <si>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</si>
  <si>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</si>
  <si>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</si>
  <si>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</si>
  <si>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</si>
  <si>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</si>
  <si>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</si>
  <si>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</si>
  <si>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</si>
  <si>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</si>
  <si>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</si>
  <si>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</si>
  <si>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</si>
  <si>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</si>
  <si>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</si>
  <si>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</si>
  <si>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</si>
  <si>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</si>
  <si>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</si>
  <si>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</si>
  <si>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</si>
  <si>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</si>
  <si>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</si>
  <si>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</si>
  <si>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</si>
  <si>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</si>
  <si>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</si>
  <si>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</si>
  <si>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</si>
  <si>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</si>
  <si>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</si>
  <si>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</si>
  <si>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</si>
  <si>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</si>
  <si>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</si>
  <si>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</si>
  <si>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</si>
  <si>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</si>
  <si>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</si>
  <si>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Федорова Н.И.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</si>
  <si>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</si>
  <si>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</si>
  <si>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</si>
  <si>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</si>
  <si>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</si>
  <si>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</si>
  <si>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</si>
  <si>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</si>
  <si>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</si>
  <si>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</si>
  <si>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</si>
  <si>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</si>
  <si>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</si>
  <si>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</si>
  <si>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</si>
  <si>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</si>
  <si>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</si>
  <si>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</si>
  <si>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</si>
  <si>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</si>
  <si>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</si>
  <si>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</si>
  <si>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</si>
  <si>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</si>
  <si>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</si>
  <si>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</si>
  <si>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</si>
  <si>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</si>
  <si>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</si>
  <si>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</si>
  <si>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</si>
  <si>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</si>
  <si>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</si>
  <si>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</si>
  <si>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</si>
  <si>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</si>
  <si>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</si>
  <si>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</si>
  <si>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</si>
  <si>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</si>
  <si>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</si>
  <si>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</si>
  <si>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</si>
  <si>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</si>
  <si>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</si>
  <si>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</si>
  <si>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</si>
  <si>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</si>
  <si>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</si>
  <si>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</si>
  <si>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</si>
  <si>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</si>
  <si>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</si>
  <si>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</si>
  <si>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</si>
  <si>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</si>
  <si>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</si>
  <si>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</si>
  <si>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</si>
  <si>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</si>
  <si>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</si>
  <si>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</si>
  <si>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</si>
  <si>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</si>
  <si>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ст14.п.1 пп5</t>
  </si>
  <si>
    <t>ст.14п.1пп.9</t>
  </si>
  <si>
    <t>ст.14п.1пп.10</t>
  </si>
  <si>
    <t>ст14п.1пп.11</t>
  </si>
  <si>
    <t>ст.14п.1пп12</t>
  </si>
  <si>
    <t>ст14.п1.пп14</t>
  </si>
  <si>
    <t>ст14,п1,пп15</t>
  </si>
  <si>
    <t>ст14,п1,пп18</t>
  </si>
  <si>
    <t>ст14,п1,пп21</t>
  </si>
  <si>
    <t>ст14,п,1,пп22</t>
  </si>
  <si>
    <t>ст14,п1,пп8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</si>
  <si>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</si>
  <si>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</si>
  <si>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</si>
  <si>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</si>
  <si>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</si>
  <si>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</si>
  <si>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</si>
  <si>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</si>
  <si>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</si>
  <si>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</si>
  <si>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</si>
  <si>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</si>
  <si>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</si>
  <si>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</si>
  <si>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</si>
  <si>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</si>
  <si>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</si>
  <si>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</si>
  <si>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</si>
  <si>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</si>
  <si>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</si>
  <si>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</si>
  <si>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</si>
  <si>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</si>
  <si>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</si>
  <si>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</si>
  <si>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</si>
  <si>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</si>
  <si>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</si>
  <si>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</si>
  <si>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</si>
  <si>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</si>
  <si>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</si>
  <si>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</si>
  <si>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</si>
  <si>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</si>
  <si>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</si>
  <si>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</si>
  <si>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</si>
  <si>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</si>
  <si>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</si>
  <si>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</si>
  <si>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</si>
  <si>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</si>
  <si>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</si>
  <si>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</si>
  <si>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</si>
  <si>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</si>
  <si>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</si>
  <si>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</si>
  <si>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</si>
  <si>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</si>
  <si>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</si>
  <si>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</si>
  <si>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</si>
  <si>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</si>
  <si>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</si>
  <si>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</si>
  <si>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</si>
  <si>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</si>
  <si>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</si>
  <si>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</si>
  <si>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</si>
  <si>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</si>
  <si>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</si>
  <si>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</si>
  <si>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</si>
  <si>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</si>
  <si>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</si>
  <si>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</si>
  <si>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</si>
  <si>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</si>
  <si>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</si>
  <si>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</si>
  <si>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</si>
  <si>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</si>
  <si>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</si>
  <si>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</si>
  <si>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</si>
  <si>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</si>
  <si>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</si>
  <si>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</si>
  <si>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</si>
  <si>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</si>
  <si>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</si>
  <si>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</si>
  <si>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</si>
  <si>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</si>
  <si>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</si>
  <si>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</si>
  <si>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</si>
  <si>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</si>
  <si>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</si>
  <si>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</si>
  <si>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</si>
  <si>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</si>
  <si>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</si>
  <si>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</si>
  <si>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</si>
  <si>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</si>
  <si>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</si>
  <si>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</si>
  <si>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</si>
  <si>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</si>
  <si>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</si>
  <si>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</si>
  <si>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</si>
  <si>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</si>
  <si>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</si>
  <si>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</si>
  <si>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</si>
  <si>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</si>
  <si>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</si>
  <si>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</si>
  <si>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</si>
  <si>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</si>
  <si>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</si>
  <si>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</si>
  <si>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</si>
  <si>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</si>
  <si>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</si>
  <si>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</si>
  <si>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</si>
  <si>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</si>
  <si>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</si>
  <si>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</si>
  <si>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</si>
  <si>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</si>
  <si>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</si>
  <si>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</si>
  <si>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</si>
  <si>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</si>
  <si>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</si>
  <si>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</si>
  <si>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</si>
  <si>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</si>
  <si>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</si>
  <si>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</si>
  <si>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</si>
  <si>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</si>
  <si>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</si>
  <si>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</si>
  <si>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</si>
  <si>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</si>
  <si>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</si>
  <si>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</si>
  <si>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</si>
  <si>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</si>
  <si>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</si>
  <si>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</si>
  <si>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</si>
  <si>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</si>
  <si>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</si>
  <si>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</si>
  <si>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</si>
  <si>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</si>
  <si>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</si>
  <si>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</si>
  <si>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</si>
  <si>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</si>
  <si>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</si>
  <si>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</si>
  <si>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</si>
  <si>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</si>
  <si>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</si>
  <si>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</si>
  <si>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</si>
  <si>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</si>
  <si>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</si>
  <si>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</si>
  <si>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</si>
  <si>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</si>
  <si>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</si>
  <si>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</si>
  <si>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</si>
  <si>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</si>
  <si>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</si>
  <si>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</si>
  <si>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</si>
  <si>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</si>
  <si>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</si>
  <si>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</si>
  <si>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</si>
  <si>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</si>
  <si>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</si>
  <si>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</si>
  <si>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</si>
  <si>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</si>
  <si>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</si>
  <si>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</si>
  <si>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</si>
  <si>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</si>
  <si>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</si>
  <si>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</si>
  <si>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</si>
  <si>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</si>
  <si>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</si>
  <si>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</si>
  <si>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</si>
  <si>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</si>
  <si>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</si>
  <si>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</si>
  <si>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</si>
  <si>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</si>
  <si>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</si>
  <si>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</si>
  <si>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</si>
  <si>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</si>
  <si>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</si>
  <si>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</si>
  <si>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</si>
  <si>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</si>
  <si>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</si>
  <si>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</si>
  <si>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</si>
  <si>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</si>
  <si>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</si>
  <si>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</si>
  <si>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</si>
  <si>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</si>
  <si>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</si>
  <si>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</si>
  <si>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</si>
  <si>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</si>
  <si>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</si>
  <si>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</si>
  <si>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</si>
  <si>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</si>
  <si>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</si>
  <si>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</si>
  <si>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</si>
  <si>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</si>
  <si>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</si>
  <si>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</si>
  <si>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</si>
  <si>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</si>
  <si>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</si>
  <si>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</si>
  <si>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</si>
  <si>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</si>
  <si>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</si>
  <si>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</si>
  <si>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</si>
  <si>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</si>
  <si>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</si>
  <si>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</si>
  <si>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</si>
  <si>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</si>
  <si>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</si>
  <si>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</si>
  <si>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</si>
  <si>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</si>
  <si>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</si>
  <si>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</si>
  <si>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</si>
  <si>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</si>
  <si>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</si>
  <si>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</si>
  <si>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</si>
  <si>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</si>
  <si>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</si>
  <si>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</si>
  <si>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</si>
  <si>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</si>
  <si>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</si>
  <si>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</si>
  <si>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</si>
  <si>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</si>
  <si>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</si>
  <si>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</si>
  <si>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</si>
  <si>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</si>
  <si>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</si>
  <si>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</si>
  <si>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</si>
  <si>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</si>
  <si>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</si>
  <si>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</si>
  <si>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</si>
  <si>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</si>
  <si>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</si>
  <si>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</si>
  <si>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</si>
  <si>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</si>
  <si>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</si>
  <si>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</si>
  <si>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</si>
  <si>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</si>
  <si>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</si>
  <si>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</si>
  <si>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</si>
  <si>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</si>
  <si>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</si>
  <si>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</si>
  <si>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</si>
  <si>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</si>
  <si>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</si>
  <si>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</si>
  <si>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</si>
  <si>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</si>
  <si>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</si>
  <si>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</si>
  <si>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</si>
  <si>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</si>
  <si>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</si>
  <si>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</si>
  <si>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</si>
  <si>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</si>
  <si>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</si>
  <si>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</si>
  <si>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</si>
  <si>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</si>
  <si>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</si>
  <si>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</si>
  <si>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</si>
  <si>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</si>
  <si>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</si>
  <si>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</si>
  <si>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</si>
  <si>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</si>
  <si>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</si>
  <si>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</si>
  <si>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</si>
  <si>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</si>
  <si>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</si>
  <si>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</si>
  <si>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</si>
  <si>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</si>
  <si>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</si>
  <si>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</si>
  <si>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</si>
  <si>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</si>
  <si>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</si>
  <si>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</si>
  <si>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</si>
  <si>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</si>
  <si>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</si>
  <si>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</si>
  <si>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</si>
  <si>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</si>
  <si>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</si>
  <si>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</si>
  <si>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</si>
  <si>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</si>
  <si>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</si>
  <si>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</si>
  <si>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</si>
  <si>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</si>
  <si>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</si>
  <si>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</si>
  <si>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</si>
  <si>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</si>
  <si>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</si>
  <si>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</si>
  <si>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</si>
  <si>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</si>
  <si>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</si>
  <si>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</si>
  <si>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</si>
  <si>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</si>
  <si>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</si>
  <si>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</si>
  <si>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</si>
  <si>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</si>
  <si>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</si>
  <si>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</si>
  <si>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</si>
  <si>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</si>
  <si>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</si>
  <si>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</si>
  <si>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</si>
  <si>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</si>
  <si>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</si>
  <si>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</si>
  <si>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</si>
  <si>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</si>
  <si>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</si>
  <si>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</si>
  <si>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</si>
  <si>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</si>
  <si>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</si>
  <si>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</si>
  <si>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</si>
  <si>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</si>
  <si>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</si>
  <si>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</si>
  <si>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</si>
  <si>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</si>
  <si>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</si>
  <si>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</si>
  <si>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</si>
  <si>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</si>
  <si>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</si>
  <si>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</si>
  <si>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</si>
  <si>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</si>
  <si>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</si>
  <si>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</si>
  <si>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</si>
  <si>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</si>
  <si>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</si>
  <si>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</si>
  <si>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</si>
  <si>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</si>
  <si>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</si>
  <si>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</si>
  <si>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</si>
  <si>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</si>
  <si>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</si>
  <si>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</si>
  <si>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</si>
  <si>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</si>
  <si>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</si>
  <si>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</si>
  <si>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</si>
  <si>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</si>
  <si>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</si>
  <si>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</si>
  <si>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</si>
  <si>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</si>
  <si>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</si>
  <si>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</si>
  <si>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</si>
  <si>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</si>
  <si>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</si>
  <si>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</si>
  <si>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</si>
  <si>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</si>
  <si>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</si>
  <si>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</si>
  <si>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</si>
  <si>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</si>
  <si>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</si>
  <si>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</si>
  <si>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</si>
  <si>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</si>
  <si>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</si>
  <si>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</si>
  <si>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</si>
  <si>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</si>
  <si>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</si>
  <si>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</si>
  <si>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</si>
  <si>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</si>
  <si>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</si>
  <si>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</si>
  <si>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</si>
  <si>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</si>
  <si>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</si>
  <si>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</si>
  <si>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</si>
  <si>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</si>
  <si>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</si>
  <si>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</si>
  <si>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</si>
  <si>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</si>
  <si>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</si>
  <si>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</si>
  <si>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</si>
  <si>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</si>
  <si>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</si>
  <si>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</si>
  <si>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</si>
  <si>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</si>
  <si>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</si>
  <si>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</si>
  <si>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</si>
  <si>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</si>
  <si>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</si>
  <si>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</si>
  <si>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</si>
  <si>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</si>
  <si>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</si>
  <si>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</si>
  <si>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</si>
  <si>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</si>
  <si>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</si>
  <si>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</si>
  <si>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</si>
  <si>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</si>
  <si>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</si>
  <si>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</si>
  <si>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</si>
  <si>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</si>
  <si>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</si>
  <si>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</si>
  <si>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</si>
  <si>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</si>
  <si>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</si>
  <si>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</si>
  <si>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</si>
  <si>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</si>
  <si>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</si>
  <si>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</si>
  <si>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</si>
  <si>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</si>
  <si>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</si>
  <si>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</si>
  <si>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</si>
  <si>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</si>
  <si>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</si>
  <si>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</si>
  <si>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</si>
  <si>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</si>
  <si>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</si>
  <si>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</si>
  <si>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</si>
  <si>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</si>
  <si>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</si>
  <si>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</si>
  <si>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</si>
  <si>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</si>
  <si>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</si>
  <si>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</si>
  <si>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</si>
  <si>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</si>
  <si>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</si>
  <si>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</si>
  <si>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</si>
  <si>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</si>
  <si>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</si>
  <si>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</si>
  <si>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</si>
  <si>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</si>
  <si>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</si>
  <si>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</si>
  <si>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</si>
  <si>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</si>
  <si>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</si>
  <si>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</si>
  <si>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</si>
  <si>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</si>
  <si>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</si>
  <si>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</si>
  <si>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</si>
  <si>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</si>
  <si>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</si>
  <si>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</si>
  <si>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</si>
  <si>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</si>
  <si>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</si>
  <si>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</si>
  <si>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</si>
  <si>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0409</t>
  </si>
  <si>
    <t>0410</t>
  </si>
  <si>
    <t>1102</t>
  </si>
  <si>
    <t>0502;0503</t>
  </si>
  <si>
    <t xml:space="preserve">Раздел:0100; 0300; 0400; 0500; 0700; 0800; 1100 Подраздел: 0103; 0104; 0111; 0113; 0309; 0310; 0409; 0410; 0412; 0501; 0502; 0503; 0707; 0801; 1102 </t>
  </si>
  <si>
    <t>ст.14.1 п.1</t>
  </si>
  <si>
    <t>ст.14 п.1 пп.4</t>
  </si>
  <si>
    <t>ст14 п.1 пп.19</t>
  </si>
  <si>
    <t>ст14 п.1 пп.20</t>
  </si>
  <si>
    <t>ст.14 п.30</t>
  </si>
  <si>
    <t>ст.14.1 п.1 пп.1,2,3</t>
  </si>
  <si>
    <t>Соглашения</t>
  </si>
  <si>
    <t>финансовый год 2016</t>
  </si>
  <si>
    <t>0113</t>
  </si>
  <si>
    <t>0107</t>
  </si>
  <si>
    <t>1.2.1.1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</si>
  <si>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</si>
  <si>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</si>
  <si>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РП-В-0100</t>
  </si>
  <si>
    <t>РП-В-0600</t>
  </si>
  <si>
    <t>отчетный  финансовый год 2013 год</t>
  </si>
  <si>
    <t>текущий финансовый год 2014 год</t>
  </si>
  <si>
    <t xml:space="preserve">очередной финансовый год 2015 </t>
  </si>
  <si>
    <t>финансовый год 2017</t>
  </si>
  <si>
    <t>гр.15</t>
  </si>
  <si>
    <t>Ковыляк С.М.</t>
  </si>
  <si>
    <t xml:space="preserve">Реестр расходных обязательств  Веревского сельского поселения на 01.01.2015 г. </t>
  </si>
  <si>
    <t>Раздел 0100,1100,Подраздел 0103,0104,0111,1113, 0401,0410, 1001</t>
  </si>
  <si>
    <t xml:space="preserve">Федеральный закон от 06-10-2003 №131-ФЗ "Об общих принципах организации местного самоуправления в Российской Федерации"          </t>
  </si>
  <si>
    <t>ст. 34</t>
  </si>
  <si>
    <t>06-10-2003 - не установлен             01-06-2007 - не установлен</t>
  </si>
  <si>
    <t>Закон Ленинградской области от 11-03-2008 №14-оз "О правовом регулировании муниципальной службы в Ленинградской области"Закон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</si>
  <si>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ст.11                               ст. 3</t>
  </si>
  <si>
    <t>19-04-2008 - не установлен                                                                                                04-11-2006 - 26-03-2012</t>
  </si>
  <si>
    <t>в целом</t>
  </si>
  <si>
    <t>Устав МО Веревское  сельское поселение РСД № 52 "О бюджете на 2013 год", РСД № 50 "О бюджете на 2014 год"</t>
  </si>
  <si>
    <t xml:space="preserve">_________ до внесения изменений, 01.01.2013г.-31.12.2013 г., 01.01.2014 г.-31.12.2014г.    </t>
  </si>
  <si>
    <t>ФЗ"Об общих принципах организации местного самоуправления в Российской Федерации"</t>
  </si>
  <si>
    <t>01.01.2006 бессрочно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</si>
  <si>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</si>
  <si>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</si>
  <si>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</si>
  <si>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</si>
  <si>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</si>
  <si>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</si>
  <si>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Устав МО Веревское сельское поселение  РСД № 50 "О бюджете на 2014 год"</t>
  </si>
  <si>
    <t xml:space="preserve">01.01.2014 г.-31.12.2014г.  </t>
  </si>
  <si>
    <t>Областной закон от 05-12-2011 №98-оз "Об областном бюджете Ленинградской области на 2012 год и на плановый период 2013 и 2014 годов"Областной закон от 25-12-2012 №101-оз "Об областном бюджете Ленинградской области на 2013 год и на плановый период 2014 и 2015 годов"</t>
  </si>
  <si>
    <t>ст. 11</t>
  </si>
  <si>
    <t>01-01-2012 - 31-12-2012   01-01-2013 - 31-12-2013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</si>
  <si>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</si>
  <si>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 6</t>
  </si>
  <si>
    <t>02-11-2006 - не установлен</t>
  </si>
  <si>
    <t>Федеральный закон от 06-10-2003 №131-ФЗ "Об общих принципах организации местного самоуправления в Российской Федерации"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</si>
  <si>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                   п. 4</t>
  </si>
  <si>
    <t>01-01-2006 - не установлен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</si>
  <si>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</si>
  <si>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</si>
  <si>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</si>
  <si>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ст. 19</t>
  </si>
  <si>
    <t>ст. 15</t>
  </si>
  <si>
    <t>06-10-2003 - не установлен</t>
  </si>
  <si>
    <t>Соглашение по передаче полномочий ГМР</t>
  </si>
  <si>
    <t>01.01.2012-31.12.2014г.</t>
  </si>
  <si>
    <t>Раздел 0100, подраздел 0104</t>
  </si>
  <si>
    <t xml:space="preserve">16.12.2005  до внесения изменений,  01.01.2013г.-31.12.2013 г., 01.01.2014 г.-31.12.2014г.    </t>
  </si>
  <si>
    <t xml:space="preserve">16.12.2005 до внесения изменений,  01.01.2013г.-31.12.2013 г., 01.01.2014 г.-31.12.2014г.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</si>
</sst>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0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18" fillId="0" borderId="0" xfId="0" applyNumberFormat="1" applyFont="1" applyFill="1" applyBorder="1" applyAlignment="1" applyProtection="1">
      <alignment vertical="top"/>
      <protection/>
    </xf>
    <xf numFmtId="179" fontId="17" fillId="0" borderId="0" xfId="0" applyNumberFormat="1" applyFont="1" applyFill="1" applyBorder="1" applyAlignment="1" applyProtection="1">
      <alignment vertical="top"/>
      <protection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43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9" fillId="33" borderId="10" xfId="0" applyNumberFormat="1" applyFont="1" applyFill="1" applyBorder="1" applyAlignment="1" applyProtection="1">
      <alignment vertical="center" wrapText="1"/>
      <protection/>
    </xf>
    <xf numFmtId="2" fontId="17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NumberFormat="1" applyFont="1" applyFill="1" applyBorder="1" applyAlignment="1" applyProtection="1">
      <alignment vertical="center" wrapText="1"/>
      <protection/>
    </xf>
    <xf numFmtId="0" fontId="21" fillId="37" borderId="10" xfId="0" applyNumberFormat="1" applyFont="1" applyFill="1" applyBorder="1" applyAlignment="1">
      <alignment horizontal="justify" wrapText="1"/>
    </xf>
    <xf numFmtId="0" fontId="10" fillId="38" borderId="10" xfId="0" applyNumberFormat="1" applyFont="1" applyFill="1" applyBorder="1" applyAlignment="1" applyProtection="1">
      <alignment vertical="center" wrapText="1"/>
      <protection/>
    </xf>
    <xf numFmtId="0" fontId="20" fillId="39" borderId="10" xfId="0" applyNumberFormat="1" applyFont="1" applyFill="1" applyBorder="1" applyAlignment="1">
      <alignment horizontal="justify" wrapText="1"/>
    </xf>
    <xf numFmtId="0" fontId="20" fillId="37" borderId="10" xfId="0" applyNumberFormat="1" applyFont="1" applyFill="1" applyBorder="1" applyAlignment="1">
      <alignment horizontal="justify" wrapText="1"/>
    </xf>
    <xf numFmtId="0" fontId="20" fillId="37" borderId="10" xfId="0" applyNumberFormat="1" applyFont="1" applyFill="1" applyBorder="1" applyAlignment="1">
      <alignment horizontal="left" wrapText="1"/>
    </xf>
    <xf numFmtId="179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Alignment="1">
      <alignment/>
    </xf>
    <xf numFmtId="0" fontId="20" fillId="0" borderId="10" xfId="0" applyNumberFormat="1" applyFont="1" applyFill="1" applyBorder="1" applyAlignment="1">
      <alignment horizontal="justify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vertical="center" wrapText="1" shrinkToFit="1"/>
      <protection locked="0"/>
    </xf>
    <xf numFmtId="49" fontId="3" fillId="0" borderId="11" xfId="0" applyNumberFormat="1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34" borderId="10" xfId="0" applyNumberFormat="1" applyFont="1" applyFill="1" applyBorder="1" applyAlignment="1" applyProtection="1">
      <alignment vertical="center" wrapText="1" shrinkToFit="1"/>
      <protection locked="0"/>
    </xf>
    <xf numFmtId="0" fontId="22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justify" vertical="center" wrapText="1"/>
    </xf>
    <xf numFmtId="49" fontId="20" fillId="0" borderId="12" xfId="0" applyNumberFormat="1" applyFont="1" applyBorder="1" applyAlignment="1">
      <alignment horizontal="justify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2" xfId="0" applyNumberFormat="1" applyFont="1" applyBorder="1" applyAlignment="1">
      <alignment horizontal="left" vertical="center" wrapText="1"/>
    </xf>
    <xf numFmtId="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2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23" fillId="33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Border="1" applyAlignment="1">
      <alignment horizontal="justify" vertical="center" wrapText="1"/>
    </xf>
    <xf numFmtId="2" fontId="3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3"/>
  <sheetViews>
    <sheetView tabSelected="1" zoomScale="75" zoomScaleNormal="75" zoomScalePageLayoutView="0" workbookViewId="0" topLeftCell="B2">
      <pane xSplit="4" ySplit="7" topLeftCell="F9" activePane="bottomRight" state="frozen"/>
      <selection pane="topLeft" activeCell="B2" sqref="B2"/>
      <selection pane="topRight" activeCell="F2" sqref="F2"/>
      <selection pane="bottomLeft" activeCell="B9" sqref="B9"/>
      <selection pane="bottomRight" activeCell="R11" sqref="R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0.75390625" style="2" customWidth="1"/>
    <col min="11" max="11" width="9.75390625" style="2" customWidth="1"/>
    <col min="12" max="12" width="0" style="2" hidden="1" customWidth="1"/>
    <col min="13" max="13" width="14.0039062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32" customWidth="1"/>
    <col min="23" max="23" width="12.00390625" style="32" customWidth="1"/>
    <col min="24" max="24" width="12.125" style="32" customWidth="1"/>
    <col min="25" max="25" width="10.875" style="32" customWidth="1"/>
    <col min="26" max="26" width="11.00390625" style="32" customWidth="1"/>
    <col min="27" max="27" width="11.375" style="32" customWidth="1"/>
    <col min="28" max="28" width="10.8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391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5"/>
      <c r="W1" s="25"/>
      <c r="X1" s="25"/>
      <c r="Y1" s="25"/>
      <c r="Z1" s="25"/>
      <c r="AA1" s="2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5"/>
      <c r="W2" s="25"/>
      <c r="X2" s="25"/>
      <c r="Y2" s="25"/>
      <c r="Z2" s="89"/>
      <c r="AA2" s="90"/>
      <c r="AB2" s="90"/>
      <c r="AC2" s="3"/>
      <c r="AD2" s="3"/>
      <c r="AE2" s="3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.75" customHeight="1">
      <c r="A3" s="1" t="s">
        <v>392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5"/>
      <c r="W3" s="25"/>
      <c r="X3" s="25"/>
      <c r="Y3" s="25"/>
      <c r="Z3" s="90"/>
      <c r="AA3" s="90"/>
      <c r="AB3" s="90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" customHeight="1">
      <c r="A4" s="1" t="s">
        <v>501</v>
      </c>
      <c r="B4" s="1"/>
      <c r="C4" s="91" t="s">
        <v>1111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7.75" customHeight="1">
      <c r="A5" s="1"/>
      <c r="B5" s="1"/>
      <c r="C5" s="92" t="s">
        <v>502</v>
      </c>
      <c r="D5" s="92"/>
      <c r="E5" s="92"/>
      <c r="F5" s="92" t="s">
        <v>503</v>
      </c>
      <c r="G5" s="92" t="s">
        <v>504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 t="s">
        <v>796</v>
      </c>
      <c r="U5" s="92"/>
      <c r="V5" s="92"/>
      <c r="W5" s="92"/>
      <c r="X5" s="92"/>
      <c r="Y5" s="92"/>
      <c r="Z5" s="92"/>
      <c r="AA5" s="92"/>
      <c r="AB5" s="92" t="s">
        <v>797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1" t="s">
        <v>798</v>
      </c>
      <c r="B6" s="1"/>
      <c r="C6" s="92"/>
      <c r="D6" s="92"/>
      <c r="E6" s="92"/>
      <c r="F6" s="92"/>
      <c r="G6" s="92"/>
      <c r="H6" s="92" t="s">
        <v>799</v>
      </c>
      <c r="I6" s="92"/>
      <c r="J6" s="92"/>
      <c r="K6" s="92"/>
      <c r="L6" s="92" t="s">
        <v>800</v>
      </c>
      <c r="M6" s="92"/>
      <c r="N6" s="92"/>
      <c r="O6" s="92"/>
      <c r="P6" s="92" t="s">
        <v>1013</v>
      </c>
      <c r="Q6" s="92"/>
      <c r="R6" s="92"/>
      <c r="S6" s="92"/>
      <c r="T6" s="92"/>
      <c r="U6" s="92" t="s">
        <v>1105</v>
      </c>
      <c r="V6" s="92"/>
      <c r="W6" s="92"/>
      <c r="X6" s="93" t="s">
        <v>1106</v>
      </c>
      <c r="Y6" s="93" t="s">
        <v>1107</v>
      </c>
      <c r="Z6" s="93"/>
      <c r="AA6" s="93"/>
      <c r="AB6" s="9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63.75" customHeight="1">
      <c r="A7" s="1" t="s">
        <v>1014</v>
      </c>
      <c r="B7" s="1"/>
      <c r="C7" s="92"/>
      <c r="D7" s="92"/>
      <c r="E7" s="92"/>
      <c r="F7" s="92"/>
      <c r="G7" s="92"/>
      <c r="H7" s="5"/>
      <c r="I7" s="5" t="s">
        <v>1015</v>
      </c>
      <c r="J7" s="5" t="s">
        <v>482</v>
      </c>
      <c r="K7" s="5" t="s">
        <v>483</v>
      </c>
      <c r="L7" s="5"/>
      <c r="M7" s="5" t="s">
        <v>1015</v>
      </c>
      <c r="N7" s="5" t="s">
        <v>482</v>
      </c>
      <c r="O7" s="5" t="s">
        <v>483</v>
      </c>
      <c r="P7" s="5"/>
      <c r="Q7" s="5" t="s">
        <v>1015</v>
      </c>
      <c r="R7" s="5" t="s">
        <v>482</v>
      </c>
      <c r="S7" s="5" t="s">
        <v>483</v>
      </c>
      <c r="T7" s="92"/>
      <c r="U7" s="5"/>
      <c r="V7" s="30" t="s">
        <v>94</v>
      </c>
      <c r="W7" s="30" t="s">
        <v>95</v>
      </c>
      <c r="X7" s="93"/>
      <c r="Y7" s="93"/>
      <c r="Z7" s="30" t="s">
        <v>1097</v>
      </c>
      <c r="AA7" s="30" t="s">
        <v>1108</v>
      </c>
      <c r="AB7" s="9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customHeight="1">
      <c r="A8" s="1" t="s">
        <v>1016</v>
      </c>
      <c r="B8" s="6"/>
      <c r="C8" s="5" t="s">
        <v>1017</v>
      </c>
      <c r="D8" s="5" t="s">
        <v>1018</v>
      </c>
      <c r="E8" s="5" t="s">
        <v>1019</v>
      </c>
      <c r="F8" s="5" t="s">
        <v>1020</v>
      </c>
      <c r="G8" s="5"/>
      <c r="H8" s="5"/>
      <c r="I8" s="5" t="s">
        <v>1021</v>
      </c>
      <c r="J8" s="5" t="s">
        <v>1022</v>
      </c>
      <c r="K8" s="5" t="s">
        <v>1023</v>
      </c>
      <c r="L8" s="5"/>
      <c r="M8" s="5" t="s">
        <v>1024</v>
      </c>
      <c r="N8" s="5" t="s">
        <v>1025</v>
      </c>
      <c r="O8" s="5" t="s">
        <v>1026</v>
      </c>
      <c r="P8" s="5"/>
      <c r="Q8" s="5" t="s">
        <v>1027</v>
      </c>
      <c r="R8" s="5" t="s">
        <v>1028</v>
      </c>
      <c r="S8" s="5" t="s">
        <v>1029</v>
      </c>
      <c r="T8" s="5"/>
      <c r="U8" s="5"/>
      <c r="V8" s="30" t="s">
        <v>1030</v>
      </c>
      <c r="W8" s="30" t="s">
        <v>1031</v>
      </c>
      <c r="X8" s="30" t="s">
        <v>1109</v>
      </c>
      <c r="Y8" s="30" t="s">
        <v>264</v>
      </c>
      <c r="Z8" s="30" t="s">
        <v>265</v>
      </c>
      <c r="AA8" s="30" t="s">
        <v>266</v>
      </c>
      <c r="AB8" s="5" t="s">
        <v>267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" t="s">
        <v>268</v>
      </c>
      <c r="B9" s="7"/>
      <c r="C9" s="8" t="s">
        <v>269</v>
      </c>
      <c r="D9" s="9" t="s">
        <v>270</v>
      </c>
      <c r="E9" s="10" t="s">
        <v>271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/>
      <c r="W9" s="22"/>
      <c r="X9" s="22"/>
      <c r="Y9" s="22"/>
      <c r="Z9" s="22"/>
      <c r="AA9" s="22"/>
      <c r="AB9" s="23"/>
      <c r="AC9" s="1"/>
      <c r="AD9" s="1"/>
      <c r="AE9" s="1" t="s">
        <v>393</v>
      </c>
      <c r="AF9" s="1" t="s">
        <v>394</v>
      </c>
      <c r="AG9" s="1" t="s">
        <v>395</v>
      </c>
      <c r="AH9" s="1" t="s">
        <v>333</v>
      </c>
      <c r="AI9" s="1" t="s">
        <v>334</v>
      </c>
      <c r="AJ9" s="1" t="s">
        <v>335</v>
      </c>
      <c r="AK9" s="1" t="s">
        <v>206</v>
      </c>
      <c r="AL9" s="1" t="s">
        <v>207</v>
      </c>
      <c r="AM9" s="1" t="s">
        <v>208</v>
      </c>
      <c r="AN9" s="1" t="s">
        <v>26</v>
      </c>
      <c r="AO9" s="1" t="s">
        <v>27</v>
      </c>
      <c r="AP9" s="1" t="s">
        <v>55</v>
      </c>
      <c r="AQ9" s="1" t="s">
        <v>56</v>
      </c>
      <c r="AR9" s="1" t="s">
        <v>57</v>
      </c>
      <c r="AS9" s="1" t="s">
        <v>58</v>
      </c>
      <c r="AT9" s="1" t="s">
        <v>547</v>
      </c>
      <c r="AU9" s="1" t="s">
        <v>135</v>
      </c>
      <c r="AV9" s="1"/>
      <c r="AW9" s="1"/>
      <c r="AX9" s="1"/>
      <c r="AY9" s="1"/>
    </row>
    <row r="10" spans="1:51" ht="133.5" customHeight="1">
      <c r="A10" s="1" t="s">
        <v>136</v>
      </c>
      <c r="B10" s="12"/>
      <c r="C10" s="26" t="s">
        <v>137</v>
      </c>
      <c r="D10" s="35" t="s">
        <v>138</v>
      </c>
      <c r="E10" s="36" t="s">
        <v>139</v>
      </c>
      <c r="F10" s="72" t="s">
        <v>1089</v>
      </c>
      <c r="G10" s="29"/>
      <c r="H10" s="29"/>
      <c r="I10" s="73" t="s">
        <v>1122</v>
      </c>
      <c r="J10" s="73" t="s">
        <v>1119</v>
      </c>
      <c r="K10" s="74" t="s">
        <v>1123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7">
        <f aca="true" t="shared" si="0" ref="V10:AA10">V11+V14+V17+V21+V22+V23+V27+V28+V29+V30+V33+V34+V37+V38+V39+V41+V42+V49+V59+V47</f>
        <v>45533.63000000001</v>
      </c>
      <c r="W10" s="57">
        <f t="shared" si="0"/>
        <v>44199.33000000001</v>
      </c>
      <c r="X10" s="57">
        <f t="shared" si="0"/>
        <v>56738.86316</v>
      </c>
      <c r="Y10" s="57">
        <f t="shared" si="0"/>
        <v>40808.622</v>
      </c>
      <c r="Z10" s="48">
        <f t="shared" si="0"/>
        <v>43354.2</v>
      </c>
      <c r="AA10" s="48">
        <f t="shared" si="0"/>
        <v>45938.78</v>
      </c>
      <c r="AB10" s="37"/>
      <c r="AC10" s="1"/>
      <c r="AD10" s="1"/>
      <c r="AE10" s="1" t="s">
        <v>140</v>
      </c>
      <c r="AF10" s="1" t="s">
        <v>141</v>
      </c>
      <c r="AG10" s="1" t="s">
        <v>142</v>
      </c>
      <c r="AH10" s="1" t="s">
        <v>143</v>
      </c>
      <c r="AI10" s="1" t="s">
        <v>144</v>
      </c>
      <c r="AJ10" s="1" t="s">
        <v>145</v>
      </c>
      <c r="AK10" s="1" t="s">
        <v>146</v>
      </c>
      <c r="AL10" s="1" t="s">
        <v>734</v>
      </c>
      <c r="AM10" s="1" t="s">
        <v>735</v>
      </c>
      <c r="AN10" s="1" t="s">
        <v>736</v>
      </c>
      <c r="AO10" s="1" t="s">
        <v>77</v>
      </c>
      <c r="AP10" s="1" t="s">
        <v>78</v>
      </c>
      <c r="AQ10" s="1" t="s">
        <v>79</v>
      </c>
      <c r="AR10" s="1" t="s">
        <v>649</v>
      </c>
      <c r="AS10" s="1" t="s">
        <v>41</v>
      </c>
      <c r="AT10" s="1" t="s">
        <v>42</v>
      </c>
      <c r="AU10" s="1" t="s">
        <v>109</v>
      </c>
      <c r="AV10" s="1"/>
      <c r="AW10" s="1"/>
      <c r="AX10" s="1"/>
      <c r="AY10" s="1"/>
    </row>
    <row r="11" spans="1:51" ht="270" customHeight="1">
      <c r="A11" s="1"/>
      <c r="B11" s="12"/>
      <c r="C11" s="8" t="s">
        <v>110</v>
      </c>
      <c r="D11" s="16" t="s">
        <v>111</v>
      </c>
      <c r="E11" s="17" t="s">
        <v>112</v>
      </c>
      <c r="F11" s="66" t="s">
        <v>1112</v>
      </c>
      <c r="G11" s="67"/>
      <c r="H11" s="67"/>
      <c r="I11" s="68" t="s">
        <v>1113</v>
      </c>
      <c r="J11" s="68" t="s">
        <v>1114</v>
      </c>
      <c r="K11" s="68" t="s">
        <v>1115</v>
      </c>
      <c r="L11" s="69"/>
      <c r="M11" s="94" t="s">
        <v>1116</v>
      </c>
      <c r="N11" s="68" t="s">
        <v>1117</v>
      </c>
      <c r="O11" s="70" t="s">
        <v>1118</v>
      </c>
      <c r="P11" s="69"/>
      <c r="Q11" s="71" t="s">
        <v>1120</v>
      </c>
      <c r="R11" s="71" t="s">
        <v>1119</v>
      </c>
      <c r="S11" s="71" t="s">
        <v>1121</v>
      </c>
      <c r="T11" s="11"/>
      <c r="U11" s="11"/>
      <c r="V11" s="15">
        <f>303.6+6454.8-1+972+253.4+35+873+223.71-23.8+130.15</f>
        <v>9220.859999999999</v>
      </c>
      <c r="W11" s="15">
        <f>303.6+6246.3-1+926.5+253.4+555.7+210.24-23.8+130.15</f>
        <v>8601.09</v>
      </c>
      <c r="X11" s="54">
        <f>178.2+8258.18+50+1307+261+365</f>
        <v>10419.380000000001</v>
      </c>
      <c r="Y11" s="54">
        <f>303.6+(12572.1-20.8)+60+1124+250+400+715.2</f>
        <v>15404.100000000002</v>
      </c>
      <c r="Z11" s="54">
        <f>15284-20.8+780+273+436</f>
        <v>16752.2</v>
      </c>
      <c r="AA11" s="54">
        <f>16184-21.22+826+289+462</f>
        <v>17739.78</v>
      </c>
      <c r="AB11" s="55"/>
      <c r="AC11" s="56"/>
      <c r="AD11" s="1"/>
      <c r="AE11" s="1" t="s">
        <v>113</v>
      </c>
      <c r="AF11" s="1" t="s">
        <v>576</v>
      </c>
      <c r="AG11" s="1" t="s">
        <v>577</v>
      </c>
      <c r="AH11" s="1" t="s">
        <v>578</v>
      </c>
      <c r="AI11" s="1" t="s">
        <v>569</v>
      </c>
      <c r="AJ11" s="1" t="s">
        <v>306</v>
      </c>
      <c r="AK11" s="1" t="s">
        <v>307</v>
      </c>
      <c r="AL11" s="1" t="s">
        <v>287</v>
      </c>
      <c r="AM11" s="1" t="s">
        <v>288</v>
      </c>
      <c r="AN11" s="1" t="s">
        <v>1055</v>
      </c>
      <c r="AO11" s="1" t="s">
        <v>1056</v>
      </c>
      <c r="AP11" s="1" t="s">
        <v>1057</v>
      </c>
      <c r="AQ11" s="1" t="s">
        <v>1058</v>
      </c>
      <c r="AR11" s="1" t="s">
        <v>1059</v>
      </c>
      <c r="AS11" s="1" t="s">
        <v>1060</v>
      </c>
      <c r="AT11" s="1" t="s">
        <v>1061</v>
      </c>
      <c r="AU11" s="1" t="s">
        <v>1062</v>
      </c>
      <c r="AV11" s="1"/>
      <c r="AW11" s="1"/>
      <c r="AX11" s="1"/>
      <c r="AY11" s="1"/>
    </row>
    <row r="12" spans="1:51" ht="29.25" customHeight="1">
      <c r="A12" s="1"/>
      <c r="B12" s="12"/>
      <c r="C12" s="8" t="s">
        <v>1063</v>
      </c>
      <c r="D12" s="16" t="s">
        <v>1064</v>
      </c>
      <c r="E12" s="17" t="s">
        <v>1065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5"/>
      <c r="Y12" s="15"/>
      <c r="Z12" s="54"/>
      <c r="AA12" s="54"/>
      <c r="AB12" s="55"/>
      <c r="AC12" s="56"/>
      <c r="AD12" s="1"/>
      <c r="AE12" s="1" t="s">
        <v>1066</v>
      </c>
      <c r="AF12" s="1" t="s">
        <v>1067</v>
      </c>
      <c r="AG12" s="1" t="s">
        <v>1068</v>
      </c>
      <c r="AH12" s="1" t="s">
        <v>1069</v>
      </c>
      <c r="AI12" s="1" t="s">
        <v>1070</v>
      </c>
      <c r="AJ12" s="1" t="s">
        <v>521</v>
      </c>
      <c r="AK12" s="1" t="s">
        <v>522</v>
      </c>
      <c r="AL12" s="1" t="s">
        <v>523</v>
      </c>
      <c r="AM12" s="1" t="s">
        <v>524</v>
      </c>
      <c r="AN12" s="1" t="s">
        <v>525</v>
      </c>
      <c r="AO12" s="1" t="s">
        <v>526</v>
      </c>
      <c r="AP12" s="1" t="s">
        <v>527</v>
      </c>
      <c r="AQ12" s="1" t="s">
        <v>528</v>
      </c>
      <c r="AR12" s="1" t="s">
        <v>529</v>
      </c>
      <c r="AS12" s="1" t="s">
        <v>707</v>
      </c>
      <c r="AT12" s="1" t="s">
        <v>571</v>
      </c>
      <c r="AU12" s="1" t="s">
        <v>647</v>
      </c>
      <c r="AV12" s="1"/>
      <c r="AW12" s="1"/>
      <c r="AX12" s="1"/>
      <c r="AY12" s="1"/>
    </row>
    <row r="13" spans="1:51" ht="175.5" customHeight="1">
      <c r="A13" s="1"/>
      <c r="B13" s="18"/>
      <c r="C13" s="8" t="s">
        <v>648</v>
      </c>
      <c r="D13" s="16" t="s">
        <v>419</v>
      </c>
      <c r="E13" s="17" t="s">
        <v>420</v>
      </c>
      <c r="F13" s="21"/>
      <c r="G13" s="11"/>
      <c r="H13" s="11"/>
      <c r="I13" s="77" t="s">
        <v>1124</v>
      </c>
      <c r="J13" s="77" t="s">
        <v>1125</v>
      </c>
      <c r="K13" s="79" t="s">
        <v>1126</v>
      </c>
      <c r="L13" s="64"/>
      <c r="M13" s="64"/>
      <c r="N13" s="64"/>
      <c r="O13" s="64"/>
      <c r="P13" s="64"/>
      <c r="Q13" s="64"/>
      <c r="R13" s="64"/>
      <c r="S13" s="64"/>
      <c r="T13" s="11"/>
      <c r="U13" s="11"/>
      <c r="V13" s="11"/>
      <c r="W13" s="11"/>
      <c r="X13" s="15"/>
      <c r="Y13" s="15"/>
      <c r="Z13" s="54"/>
      <c r="AA13" s="54"/>
      <c r="AB13" s="55"/>
      <c r="AC13" s="56"/>
      <c r="AD13" s="1"/>
      <c r="AE13" s="1" t="s">
        <v>5</v>
      </c>
      <c r="AF13" s="1" t="s">
        <v>6</v>
      </c>
      <c r="AG13" s="1" t="s">
        <v>326</v>
      </c>
      <c r="AH13" s="1" t="s">
        <v>327</v>
      </c>
      <c r="AI13" s="1" t="s">
        <v>328</v>
      </c>
      <c r="AJ13" s="1" t="s">
        <v>329</v>
      </c>
      <c r="AK13" s="1" t="s">
        <v>330</v>
      </c>
      <c r="AL13" s="1" t="s">
        <v>331</v>
      </c>
      <c r="AM13" s="1" t="s">
        <v>332</v>
      </c>
      <c r="AN13" s="1" t="s">
        <v>1012</v>
      </c>
      <c r="AO13" s="1" t="s">
        <v>239</v>
      </c>
      <c r="AP13" s="1" t="s">
        <v>72</v>
      </c>
      <c r="AQ13" s="1" t="s">
        <v>73</v>
      </c>
      <c r="AR13" s="1" t="s">
        <v>74</v>
      </c>
      <c r="AS13" s="1" t="s">
        <v>131</v>
      </c>
      <c r="AT13" s="1" t="s">
        <v>132</v>
      </c>
      <c r="AU13" s="1" t="s">
        <v>133</v>
      </c>
      <c r="AV13" s="1"/>
      <c r="AW13" s="1"/>
      <c r="AX13" s="1"/>
      <c r="AY13" s="1"/>
    </row>
    <row r="14" spans="1:51" ht="149.25" customHeight="1">
      <c r="A14" s="1"/>
      <c r="B14" s="18"/>
      <c r="C14" s="8" t="s">
        <v>134</v>
      </c>
      <c r="D14" s="16" t="s">
        <v>897</v>
      </c>
      <c r="E14" s="17" t="s">
        <v>898</v>
      </c>
      <c r="F14" s="21" t="s">
        <v>1099</v>
      </c>
      <c r="G14" s="11"/>
      <c r="H14" s="11"/>
      <c r="I14" s="77" t="s">
        <v>1124</v>
      </c>
      <c r="J14" s="77" t="s">
        <v>1125</v>
      </c>
      <c r="K14" s="79" t="s">
        <v>1126</v>
      </c>
      <c r="L14" s="64"/>
      <c r="M14" s="77" t="s">
        <v>1127</v>
      </c>
      <c r="N14" s="77" t="s">
        <v>1128</v>
      </c>
      <c r="O14" s="77" t="s">
        <v>1129</v>
      </c>
      <c r="P14" s="64"/>
      <c r="Q14" s="64" t="s">
        <v>1130</v>
      </c>
      <c r="R14" s="64" t="s">
        <v>1119</v>
      </c>
      <c r="S14" s="78" t="s">
        <v>1131</v>
      </c>
      <c r="T14" s="11"/>
      <c r="U14" s="11"/>
      <c r="V14" s="11"/>
      <c r="W14" s="11"/>
      <c r="X14" s="15">
        <v>260</v>
      </c>
      <c r="Y14" s="15">
        <v>0</v>
      </c>
      <c r="Z14" s="54"/>
      <c r="AA14" s="54"/>
      <c r="AB14" s="55"/>
      <c r="AC14" s="5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9.75" customHeight="1">
      <c r="A15" s="1"/>
      <c r="B15" s="18"/>
      <c r="C15" s="8" t="s">
        <v>899</v>
      </c>
      <c r="D15" s="16" t="s">
        <v>255</v>
      </c>
      <c r="E15" s="17" t="s">
        <v>256</v>
      </c>
      <c r="F15" s="21"/>
      <c r="G15" s="11"/>
      <c r="H15" s="11"/>
      <c r="I15" s="11"/>
      <c r="J15" s="11"/>
      <c r="K15" s="6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5"/>
      <c r="Z15" s="54"/>
      <c r="AA15" s="54"/>
      <c r="AB15" s="55"/>
      <c r="AC15" s="56"/>
      <c r="AD15" s="1"/>
      <c r="AE15" s="1" t="s">
        <v>257</v>
      </c>
      <c r="AF15" s="1" t="s">
        <v>258</v>
      </c>
      <c r="AG15" s="1" t="s">
        <v>367</v>
      </c>
      <c r="AH15" s="1" t="s">
        <v>368</v>
      </c>
      <c r="AI15" s="1" t="s">
        <v>369</v>
      </c>
      <c r="AJ15" s="1" t="s">
        <v>370</v>
      </c>
      <c r="AK15" s="1" t="s">
        <v>371</v>
      </c>
      <c r="AL15" s="1" t="s">
        <v>372</v>
      </c>
      <c r="AM15" s="1" t="s">
        <v>373</v>
      </c>
      <c r="AN15" s="1" t="s">
        <v>374</v>
      </c>
      <c r="AO15" s="1" t="s">
        <v>80</v>
      </c>
      <c r="AP15" s="1" t="s">
        <v>81</v>
      </c>
      <c r="AQ15" s="1" t="s">
        <v>82</v>
      </c>
      <c r="AR15" s="1" t="s">
        <v>83</v>
      </c>
      <c r="AS15" s="1" t="s">
        <v>84</v>
      </c>
      <c r="AT15" s="1" t="s">
        <v>85</v>
      </c>
      <c r="AU15" s="1" t="s">
        <v>301</v>
      </c>
      <c r="AV15" s="1"/>
      <c r="AW15" s="1"/>
      <c r="AX15" s="1"/>
      <c r="AY15" s="1"/>
    </row>
    <row r="16" spans="1:51" ht="72" customHeight="1">
      <c r="A16" s="1"/>
      <c r="B16" s="12"/>
      <c r="C16" s="8" t="s">
        <v>302</v>
      </c>
      <c r="D16" s="16" t="s">
        <v>773</v>
      </c>
      <c r="E16" s="17" t="s">
        <v>45</v>
      </c>
      <c r="F16" s="21"/>
      <c r="G16" s="11"/>
      <c r="H16" s="11"/>
      <c r="I16" s="11"/>
      <c r="J16" s="11"/>
      <c r="K16" s="6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Y16" s="15"/>
      <c r="Z16" s="54"/>
      <c r="AA16" s="54"/>
      <c r="AB16" s="55"/>
      <c r="AC16" s="56"/>
      <c r="AD16" s="1"/>
      <c r="AE16" s="1" t="s">
        <v>46</v>
      </c>
      <c r="AF16" s="1" t="s">
        <v>47</v>
      </c>
      <c r="AG16" s="1" t="s">
        <v>759</v>
      </c>
      <c r="AH16" s="1" t="s">
        <v>760</v>
      </c>
      <c r="AI16" s="1" t="s">
        <v>652</v>
      </c>
      <c r="AJ16" s="1" t="s">
        <v>653</v>
      </c>
      <c r="AK16" s="1" t="s">
        <v>560</v>
      </c>
      <c r="AL16" s="1" t="s">
        <v>177</v>
      </c>
      <c r="AM16" s="1" t="s">
        <v>178</v>
      </c>
      <c r="AN16" s="1" t="s">
        <v>925</v>
      </c>
      <c r="AO16" s="1" t="s">
        <v>926</v>
      </c>
      <c r="AP16" s="1" t="s">
        <v>927</v>
      </c>
      <c r="AQ16" s="1" t="s">
        <v>928</v>
      </c>
      <c r="AR16" s="1" t="s">
        <v>929</v>
      </c>
      <c r="AS16" s="1" t="s">
        <v>930</v>
      </c>
      <c r="AT16" s="1" t="s">
        <v>890</v>
      </c>
      <c r="AU16" s="1" t="s">
        <v>891</v>
      </c>
      <c r="AV16" s="1"/>
      <c r="AW16" s="1"/>
      <c r="AX16" s="1"/>
      <c r="AY16" s="1"/>
    </row>
    <row r="17" spans="1:51" ht="103.5" customHeight="1">
      <c r="A17" s="1"/>
      <c r="B17" s="12"/>
      <c r="C17" s="8" t="s">
        <v>892</v>
      </c>
      <c r="D17" s="16" t="s">
        <v>35</v>
      </c>
      <c r="E17" s="17" t="s">
        <v>848</v>
      </c>
      <c r="F17" s="21" t="s">
        <v>1098</v>
      </c>
      <c r="G17" s="11"/>
      <c r="H17" s="11"/>
      <c r="I17" s="76" t="s">
        <v>1124</v>
      </c>
      <c r="J17" s="11"/>
      <c r="K17" s="79" t="s">
        <v>1126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5"/>
      <c r="X17" s="15"/>
      <c r="Y17" s="15"/>
      <c r="Z17" s="54"/>
      <c r="AA17" s="54"/>
      <c r="AB17" s="55"/>
      <c r="AC17" s="56"/>
      <c r="AD17" s="1"/>
      <c r="AE17" s="1" t="s">
        <v>530</v>
      </c>
      <c r="AF17" s="1" t="s">
        <v>360</v>
      </c>
      <c r="AG17" s="1" t="s">
        <v>361</v>
      </c>
      <c r="AH17" s="1" t="s">
        <v>726</v>
      </c>
      <c r="AI17" s="1" t="s">
        <v>388</v>
      </c>
      <c r="AJ17" s="1" t="s">
        <v>389</v>
      </c>
      <c r="AK17" s="1" t="s">
        <v>728</v>
      </c>
      <c r="AL17" s="1" t="s">
        <v>97</v>
      </c>
      <c r="AM17" s="1" t="s">
        <v>701</v>
      </c>
      <c r="AN17" s="1" t="s">
        <v>702</v>
      </c>
      <c r="AO17" s="1" t="s">
        <v>703</v>
      </c>
      <c r="AP17" s="1" t="s">
        <v>704</v>
      </c>
      <c r="AQ17" s="1" t="s">
        <v>705</v>
      </c>
      <c r="AR17" s="1" t="s">
        <v>706</v>
      </c>
      <c r="AS17" s="1" t="s">
        <v>1003</v>
      </c>
      <c r="AT17" s="1" t="s">
        <v>1004</v>
      </c>
      <c r="AU17" s="1" t="s">
        <v>1005</v>
      </c>
      <c r="AV17" s="1"/>
      <c r="AW17" s="1"/>
      <c r="AX17" s="1"/>
      <c r="AY17" s="1"/>
    </row>
    <row r="18" spans="1:51" ht="43.5" customHeight="1">
      <c r="A18" s="1"/>
      <c r="B18" s="12"/>
      <c r="C18" s="8" t="s">
        <v>1006</v>
      </c>
      <c r="D18" s="16" t="s">
        <v>1007</v>
      </c>
      <c r="E18" s="17" t="s">
        <v>1008</v>
      </c>
      <c r="F18" s="21"/>
      <c r="G18" s="11"/>
      <c r="H18" s="11"/>
      <c r="I18" s="11"/>
      <c r="J18" s="11"/>
      <c r="K18" s="6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5"/>
      <c r="Y18" s="15"/>
      <c r="Z18" s="54"/>
      <c r="AA18" s="54"/>
      <c r="AB18" s="55"/>
      <c r="AC18" s="56"/>
      <c r="AD18" s="1"/>
      <c r="AE18" s="1" t="s">
        <v>1009</v>
      </c>
      <c r="AF18" s="1" t="s">
        <v>650</v>
      </c>
      <c r="AG18" s="1" t="s">
        <v>651</v>
      </c>
      <c r="AH18" s="1" t="s">
        <v>196</v>
      </c>
      <c r="AI18" s="1" t="s">
        <v>494</v>
      </c>
      <c r="AJ18" s="1" t="s">
        <v>495</v>
      </c>
      <c r="AK18" s="1" t="s">
        <v>1011</v>
      </c>
      <c r="AL18" s="1" t="s">
        <v>376</v>
      </c>
      <c r="AM18" s="1" t="s">
        <v>377</v>
      </c>
      <c r="AN18" s="1" t="s">
        <v>378</v>
      </c>
      <c r="AO18" s="1" t="s">
        <v>364</v>
      </c>
      <c r="AP18" s="1" t="s">
        <v>118</v>
      </c>
      <c r="AQ18" s="1" t="s">
        <v>119</v>
      </c>
      <c r="AR18" s="1" t="s">
        <v>120</v>
      </c>
      <c r="AS18" s="1" t="s">
        <v>121</v>
      </c>
      <c r="AT18" s="1" t="s">
        <v>122</v>
      </c>
      <c r="AU18" s="1" t="s">
        <v>123</v>
      </c>
      <c r="AV18" s="1"/>
      <c r="AW18" s="1"/>
      <c r="AX18" s="1"/>
      <c r="AY18" s="1"/>
    </row>
    <row r="19" spans="1:51" ht="34.5" customHeight="1">
      <c r="A19" s="1"/>
      <c r="B19" s="12"/>
      <c r="C19" s="8" t="s">
        <v>124</v>
      </c>
      <c r="D19" s="16" t="s">
        <v>125</v>
      </c>
      <c r="E19" s="17" t="s">
        <v>11</v>
      </c>
      <c r="F19" s="21"/>
      <c r="G19" s="11"/>
      <c r="H19" s="11"/>
      <c r="I19" s="11"/>
      <c r="J19" s="11"/>
      <c r="K19" s="6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5"/>
      <c r="Y19" s="15"/>
      <c r="Z19" s="54"/>
      <c r="AA19" s="54"/>
      <c r="AB19" s="55"/>
      <c r="AC19" s="56"/>
      <c r="AD19" s="1"/>
      <c r="AE19" s="1" t="s">
        <v>12</v>
      </c>
      <c r="AF19" s="1" t="s">
        <v>13</v>
      </c>
      <c r="AG19" s="1" t="s">
        <v>989</v>
      </c>
      <c r="AH19" s="1" t="s">
        <v>990</v>
      </c>
      <c r="AI19" s="1" t="s">
        <v>991</v>
      </c>
      <c r="AJ19" s="1" t="s">
        <v>992</v>
      </c>
      <c r="AK19" s="1" t="s">
        <v>993</v>
      </c>
      <c r="AL19" s="1" t="s">
        <v>994</v>
      </c>
      <c r="AM19" s="1" t="s">
        <v>14</v>
      </c>
      <c r="AN19" s="1" t="s">
        <v>15</v>
      </c>
      <c r="AO19" s="1" t="s">
        <v>16</v>
      </c>
      <c r="AP19" s="1" t="s">
        <v>17</v>
      </c>
      <c r="AQ19" s="1" t="s">
        <v>505</v>
      </c>
      <c r="AR19" s="1" t="s">
        <v>506</v>
      </c>
      <c r="AS19" s="1" t="s">
        <v>507</v>
      </c>
      <c r="AT19" s="1" t="s">
        <v>508</v>
      </c>
      <c r="AU19" s="1" t="s">
        <v>659</v>
      </c>
      <c r="AV19" s="1"/>
      <c r="AW19" s="1"/>
      <c r="AX19" s="1"/>
      <c r="AY19" s="1"/>
    </row>
    <row r="20" spans="1:51" ht="47.25" customHeight="1">
      <c r="A20" s="1"/>
      <c r="B20" s="12"/>
      <c r="C20" s="8" t="s">
        <v>660</v>
      </c>
      <c r="D20" s="16" t="s">
        <v>766</v>
      </c>
      <c r="E20" s="17" t="s">
        <v>865</v>
      </c>
      <c r="F20" s="21"/>
      <c r="G20" s="11"/>
      <c r="H20" s="11"/>
      <c r="I20" s="11"/>
      <c r="J20" s="11"/>
      <c r="K20" s="6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5"/>
      <c r="Y20" s="15"/>
      <c r="Z20" s="54"/>
      <c r="AA20" s="54"/>
      <c r="AB20" s="55"/>
      <c r="AC20" s="56"/>
      <c r="AD20" s="1"/>
      <c r="AE20" s="1" t="s">
        <v>866</v>
      </c>
      <c r="AF20" s="1" t="s">
        <v>583</v>
      </c>
      <c r="AG20" s="1" t="s">
        <v>584</v>
      </c>
      <c r="AH20" s="1" t="s">
        <v>585</v>
      </c>
      <c r="AI20" s="1" t="s">
        <v>586</v>
      </c>
      <c r="AJ20" s="1" t="s">
        <v>587</v>
      </c>
      <c r="AK20" s="1" t="s">
        <v>588</v>
      </c>
      <c r="AL20" s="1" t="s">
        <v>589</v>
      </c>
      <c r="AM20" s="1" t="s">
        <v>590</v>
      </c>
      <c r="AN20" s="1" t="s">
        <v>9</v>
      </c>
      <c r="AO20" s="1" t="s">
        <v>10</v>
      </c>
      <c r="AP20" s="1" t="s">
        <v>303</v>
      </c>
      <c r="AQ20" s="1" t="s">
        <v>304</v>
      </c>
      <c r="AR20" s="1" t="s">
        <v>305</v>
      </c>
      <c r="AS20" s="1" t="s">
        <v>758</v>
      </c>
      <c r="AT20" s="1" t="s">
        <v>314</v>
      </c>
      <c r="AU20" s="1" t="s">
        <v>315</v>
      </c>
      <c r="AV20" s="1"/>
      <c r="AW20" s="1"/>
      <c r="AX20" s="1"/>
      <c r="AY20" s="1"/>
    </row>
    <row r="21" spans="1:51" ht="59.25" customHeight="1">
      <c r="A21" s="1"/>
      <c r="B21" s="18"/>
      <c r="C21" s="8" t="s">
        <v>316</v>
      </c>
      <c r="D21" s="16" t="s">
        <v>224</v>
      </c>
      <c r="E21" s="17" t="s">
        <v>317</v>
      </c>
      <c r="F21" s="21" t="s">
        <v>1088</v>
      </c>
      <c r="G21" s="11"/>
      <c r="H21" s="11"/>
      <c r="I21" s="76" t="s">
        <v>1124</v>
      </c>
      <c r="J21" s="11" t="s">
        <v>1091</v>
      </c>
      <c r="K21" s="79" t="s">
        <v>1126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4">
        <f>1281+382.5</f>
        <v>1663.5</v>
      </c>
      <c r="W21" s="54">
        <f>1198.7+257.7</f>
        <v>1456.4</v>
      </c>
      <c r="X21" s="54">
        <f>277.3+1100</f>
        <v>1377.3</v>
      </c>
      <c r="Y21" s="54">
        <v>300</v>
      </c>
      <c r="Z21" s="54">
        <f>327+1417</f>
        <v>1744</v>
      </c>
      <c r="AA21" s="54">
        <f>347+1502</f>
        <v>1849</v>
      </c>
      <c r="AB21" s="55"/>
      <c r="AC21" s="56"/>
      <c r="AD21" s="1"/>
      <c r="AE21" s="1" t="s">
        <v>318</v>
      </c>
      <c r="AF21" s="1" t="s">
        <v>319</v>
      </c>
      <c r="AG21" s="1" t="s">
        <v>390</v>
      </c>
      <c r="AH21" s="1" t="s">
        <v>509</v>
      </c>
      <c r="AI21" s="1" t="s">
        <v>510</v>
      </c>
      <c r="AJ21" s="1" t="s">
        <v>511</v>
      </c>
      <c r="AK21" s="1" t="s">
        <v>512</v>
      </c>
      <c r="AL21" s="1" t="s">
        <v>513</v>
      </c>
      <c r="AM21" s="1" t="s">
        <v>557</v>
      </c>
      <c r="AN21" s="1" t="s">
        <v>284</v>
      </c>
      <c r="AO21" s="1" t="s">
        <v>285</v>
      </c>
      <c r="AP21" s="1" t="s">
        <v>286</v>
      </c>
      <c r="AQ21" s="1" t="s">
        <v>517</v>
      </c>
      <c r="AR21" s="1" t="s">
        <v>518</v>
      </c>
      <c r="AS21" s="1" t="s">
        <v>519</v>
      </c>
      <c r="AT21" s="1" t="s">
        <v>520</v>
      </c>
      <c r="AU21" s="1" t="s">
        <v>593</v>
      </c>
      <c r="AV21" s="1"/>
      <c r="AW21" s="1"/>
      <c r="AX21" s="1"/>
      <c r="AY21" s="1"/>
    </row>
    <row r="22" spans="1:51" ht="221.25" customHeight="1">
      <c r="A22" s="1"/>
      <c r="B22" s="18"/>
      <c r="C22" s="8" t="s">
        <v>594</v>
      </c>
      <c r="D22" s="46" t="s">
        <v>441</v>
      </c>
      <c r="E22" s="17" t="s">
        <v>894</v>
      </c>
      <c r="F22" s="21" t="s">
        <v>1085</v>
      </c>
      <c r="G22" s="11"/>
      <c r="H22" s="11"/>
      <c r="I22" s="76" t="s">
        <v>1124</v>
      </c>
      <c r="J22" s="11" t="s">
        <v>531</v>
      </c>
      <c r="K22" s="69" t="s">
        <v>1123</v>
      </c>
      <c r="L22" s="69"/>
      <c r="M22" s="94" t="s">
        <v>1132</v>
      </c>
      <c r="N22" s="81" t="s">
        <v>1133</v>
      </c>
      <c r="O22" s="68" t="s">
        <v>1134</v>
      </c>
      <c r="P22" s="69"/>
      <c r="Q22" s="71" t="s">
        <v>1120</v>
      </c>
      <c r="R22" s="71" t="s">
        <v>1119</v>
      </c>
      <c r="S22" s="71" t="s">
        <v>1150</v>
      </c>
      <c r="T22" s="11"/>
      <c r="U22" s="11"/>
      <c r="V22" s="54">
        <v>19623.08</v>
      </c>
      <c r="W22" s="54">
        <v>19464.74</v>
      </c>
      <c r="X22" s="54">
        <f>21600+700</f>
        <v>22300</v>
      </c>
      <c r="Y22" s="54">
        <v>5000</v>
      </c>
      <c r="Z22" s="54">
        <v>5450</v>
      </c>
      <c r="AA22" s="54">
        <v>5778</v>
      </c>
      <c r="AB22" s="55"/>
      <c r="AC22" s="56"/>
      <c r="AD22" s="1"/>
      <c r="AE22" s="1" t="s">
        <v>895</v>
      </c>
      <c r="AF22" s="1" t="s">
        <v>833</v>
      </c>
      <c r="AG22" s="1" t="s">
        <v>834</v>
      </c>
      <c r="AH22" s="1" t="s">
        <v>708</v>
      </c>
      <c r="AI22" s="1" t="s">
        <v>709</v>
      </c>
      <c r="AJ22" s="1" t="s">
        <v>710</v>
      </c>
      <c r="AK22" s="1" t="s">
        <v>711</v>
      </c>
      <c r="AL22" s="1" t="s">
        <v>712</v>
      </c>
      <c r="AM22" s="1" t="s">
        <v>713</v>
      </c>
      <c r="AN22" s="1" t="s">
        <v>275</v>
      </c>
      <c r="AO22" s="1" t="s">
        <v>276</v>
      </c>
      <c r="AP22" s="1" t="s">
        <v>277</v>
      </c>
      <c r="AQ22" s="1" t="s">
        <v>278</v>
      </c>
      <c r="AR22" s="1" t="s">
        <v>496</v>
      </c>
      <c r="AS22" s="1" t="s">
        <v>497</v>
      </c>
      <c r="AT22" s="1" t="s">
        <v>498</v>
      </c>
      <c r="AU22" s="1" t="s">
        <v>499</v>
      </c>
      <c r="AV22" s="1"/>
      <c r="AW22" s="1"/>
      <c r="AX22" s="1"/>
      <c r="AY22" s="1"/>
    </row>
    <row r="23" spans="1:51" ht="149.25" customHeight="1">
      <c r="A23" s="1"/>
      <c r="B23" s="18"/>
      <c r="C23" s="8" t="s">
        <v>500</v>
      </c>
      <c r="D23" s="16" t="s">
        <v>783</v>
      </c>
      <c r="E23" s="17" t="s">
        <v>784</v>
      </c>
      <c r="F23" s="21" t="s">
        <v>871</v>
      </c>
      <c r="G23" s="11"/>
      <c r="H23" s="11"/>
      <c r="I23" s="76" t="s">
        <v>1124</v>
      </c>
      <c r="J23" s="11" t="s">
        <v>1090</v>
      </c>
      <c r="K23" s="79" t="s">
        <v>1126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4">
        <f>1517.5-382.5</f>
        <v>1135</v>
      </c>
      <c r="W23" s="54">
        <f>1357.1-257.7</f>
        <v>1099.3999999999999</v>
      </c>
      <c r="X23" s="54">
        <f>1131.15</f>
        <v>1131.15</v>
      </c>
      <c r="Y23" s="54">
        <v>3250</v>
      </c>
      <c r="Z23" s="54">
        <f>0+763+273</f>
        <v>1036</v>
      </c>
      <c r="AA23" s="54">
        <f>0+809+289</f>
        <v>1098</v>
      </c>
      <c r="AB23" s="55"/>
      <c r="AC23" s="56"/>
      <c r="AD23" s="1"/>
      <c r="AE23" s="1" t="s">
        <v>785</v>
      </c>
      <c r="AF23" s="1" t="s">
        <v>786</v>
      </c>
      <c r="AG23" s="1" t="s">
        <v>787</v>
      </c>
      <c r="AH23" s="1" t="s">
        <v>788</v>
      </c>
      <c r="AI23" s="1" t="s">
        <v>789</v>
      </c>
      <c r="AJ23" s="1" t="s">
        <v>790</v>
      </c>
      <c r="AK23" s="1" t="s">
        <v>791</v>
      </c>
      <c r="AL23" s="1" t="s">
        <v>792</v>
      </c>
      <c r="AM23" s="1" t="s">
        <v>793</v>
      </c>
      <c r="AN23" s="1" t="s">
        <v>794</v>
      </c>
      <c r="AO23" s="1" t="s">
        <v>795</v>
      </c>
      <c r="AP23" s="1" t="s">
        <v>309</v>
      </c>
      <c r="AQ23" s="1" t="s">
        <v>310</v>
      </c>
      <c r="AR23" s="1" t="s">
        <v>311</v>
      </c>
      <c r="AS23" s="1" t="s">
        <v>312</v>
      </c>
      <c r="AT23" s="1" t="s">
        <v>313</v>
      </c>
      <c r="AU23" s="1" t="s">
        <v>382</v>
      </c>
      <c r="AV23" s="1"/>
      <c r="AW23" s="1"/>
      <c r="AX23" s="1"/>
      <c r="AY23" s="1"/>
    </row>
    <row r="24" spans="1:51" ht="73.5" customHeight="1">
      <c r="A24" s="1"/>
      <c r="B24" s="18"/>
      <c r="C24" s="8" t="s">
        <v>383</v>
      </c>
      <c r="D24" s="16" t="s">
        <v>752</v>
      </c>
      <c r="E24" s="17" t="s">
        <v>753</v>
      </c>
      <c r="F24" s="21"/>
      <c r="G24" s="11"/>
      <c r="H24" s="11"/>
      <c r="I24" s="11"/>
      <c r="J24" s="11"/>
      <c r="K24" s="69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5"/>
      <c r="Y24" s="15"/>
      <c r="Z24" s="54"/>
      <c r="AA24" s="54"/>
      <c r="AB24" s="55"/>
      <c r="AC24" s="56"/>
      <c r="AD24" s="1"/>
      <c r="AE24" s="1" t="s">
        <v>754</v>
      </c>
      <c r="AF24" s="1" t="s">
        <v>755</v>
      </c>
      <c r="AG24" s="1" t="s">
        <v>756</v>
      </c>
      <c r="AH24" s="1" t="s">
        <v>757</v>
      </c>
      <c r="AI24" s="1" t="s">
        <v>654</v>
      </c>
      <c r="AJ24" s="1" t="s">
        <v>807</v>
      </c>
      <c r="AK24" s="1" t="s">
        <v>152</v>
      </c>
      <c r="AL24" s="1" t="s">
        <v>153</v>
      </c>
      <c r="AM24" s="1" t="s">
        <v>154</v>
      </c>
      <c r="AN24" s="1" t="s">
        <v>19</v>
      </c>
      <c r="AO24" s="1" t="s">
        <v>20</v>
      </c>
      <c r="AP24" s="1" t="s">
        <v>21</v>
      </c>
      <c r="AQ24" s="1" t="s">
        <v>22</v>
      </c>
      <c r="AR24" s="1" t="s">
        <v>23</v>
      </c>
      <c r="AS24" s="1" t="s">
        <v>24</v>
      </c>
      <c r="AT24" s="1" t="s">
        <v>25</v>
      </c>
      <c r="AU24" s="1" t="s">
        <v>682</v>
      </c>
      <c r="AV24" s="1"/>
      <c r="AW24" s="1"/>
      <c r="AX24" s="1"/>
      <c r="AY24" s="1"/>
    </row>
    <row r="25" spans="1:51" ht="73.5" customHeight="1">
      <c r="A25" s="1"/>
      <c r="B25" s="12"/>
      <c r="C25" s="8" t="s">
        <v>748</v>
      </c>
      <c r="D25" s="16" t="s">
        <v>1043</v>
      </c>
      <c r="E25" s="17" t="s">
        <v>1044</v>
      </c>
      <c r="F25" s="21"/>
      <c r="G25" s="11"/>
      <c r="H25" s="11"/>
      <c r="I25" s="11"/>
      <c r="J25" s="11"/>
      <c r="K25" s="6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5"/>
      <c r="Y25" s="15"/>
      <c r="Z25" s="54"/>
      <c r="AA25" s="54"/>
      <c r="AB25" s="55"/>
      <c r="AC25" s="56"/>
      <c r="AD25" s="1"/>
      <c r="AE25" s="1" t="s">
        <v>514</v>
      </c>
      <c r="AF25" s="1" t="s">
        <v>515</v>
      </c>
      <c r="AG25" s="1" t="s">
        <v>516</v>
      </c>
      <c r="AH25" s="1" t="s">
        <v>259</v>
      </c>
      <c r="AI25" s="1" t="s">
        <v>260</v>
      </c>
      <c r="AJ25" s="1" t="s">
        <v>261</v>
      </c>
      <c r="AK25" s="1" t="s">
        <v>262</v>
      </c>
      <c r="AL25" s="1" t="s">
        <v>263</v>
      </c>
      <c r="AM25" s="1" t="s">
        <v>700</v>
      </c>
      <c r="AN25" s="1" t="s">
        <v>674</v>
      </c>
      <c r="AO25" s="1" t="s">
        <v>675</v>
      </c>
      <c r="AP25" s="1" t="s">
        <v>676</v>
      </c>
      <c r="AQ25" s="1" t="s">
        <v>212</v>
      </c>
      <c r="AR25" s="1" t="s">
        <v>213</v>
      </c>
      <c r="AS25" s="1" t="s">
        <v>214</v>
      </c>
      <c r="AT25" s="1" t="s">
        <v>572</v>
      </c>
      <c r="AU25" s="1" t="s">
        <v>573</v>
      </c>
      <c r="AV25" s="1"/>
      <c r="AW25" s="1"/>
      <c r="AX25" s="1"/>
      <c r="AY25" s="1"/>
    </row>
    <row r="26" spans="1:51" ht="47.25" customHeight="1">
      <c r="A26" s="1"/>
      <c r="B26" s="12"/>
      <c r="C26" s="8" t="s">
        <v>574</v>
      </c>
      <c r="D26" s="16" t="s">
        <v>987</v>
      </c>
      <c r="E26" s="17" t="s">
        <v>575</v>
      </c>
      <c r="F26" s="21"/>
      <c r="G26" s="11"/>
      <c r="H26" s="11"/>
      <c r="I26" s="11"/>
      <c r="J26" s="11"/>
      <c r="K26" s="6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5"/>
      <c r="Y26" s="15"/>
      <c r="Z26" s="54"/>
      <c r="AA26" s="54"/>
      <c r="AB26" s="55"/>
      <c r="AC26" s="56"/>
      <c r="AD26" s="1"/>
      <c r="AE26" s="1" t="s">
        <v>300</v>
      </c>
      <c r="AF26" s="1" t="s">
        <v>126</v>
      </c>
      <c r="AG26" s="1" t="s">
        <v>127</v>
      </c>
      <c r="AH26" s="1" t="s">
        <v>128</v>
      </c>
      <c r="AI26" s="1" t="s">
        <v>129</v>
      </c>
      <c r="AJ26" s="1" t="s">
        <v>130</v>
      </c>
      <c r="AK26" s="1" t="s">
        <v>861</v>
      </c>
      <c r="AL26" s="1" t="s">
        <v>862</v>
      </c>
      <c r="AM26" s="1" t="s">
        <v>863</v>
      </c>
      <c r="AN26" s="1" t="s">
        <v>864</v>
      </c>
      <c r="AO26" s="1" t="s">
        <v>781</v>
      </c>
      <c r="AP26" s="1" t="s">
        <v>782</v>
      </c>
      <c r="AQ26" s="1" t="s">
        <v>336</v>
      </c>
      <c r="AR26" s="1" t="s">
        <v>476</v>
      </c>
      <c r="AS26" s="1" t="s">
        <v>477</v>
      </c>
      <c r="AT26" s="1" t="s">
        <v>478</v>
      </c>
      <c r="AU26" s="1" t="s">
        <v>479</v>
      </c>
      <c r="AV26" s="1"/>
      <c r="AW26" s="1"/>
      <c r="AX26" s="1"/>
      <c r="AY26" s="1"/>
    </row>
    <row r="27" spans="1:51" ht="45" customHeight="1">
      <c r="A27" s="1"/>
      <c r="B27" s="12"/>
      <c r="C27" s="8" t="s">
        <v>480</v>
      </c>
      <c r="D27" s="16" t="s">
        <v>52</v>
      </c>
      <c r="E27" s="17" t="s">
        <v>820</v>
      </c>
      <c r="F27" s="21" t="s">
        <v>96</v>
      </c>
      <c r="G27" s="11"/>
      <c r="H27" s="11"/>
      <c r="I27" s="76" t="s">
        <v>1124</v>
      </c>
      <c r="J27" s="11" t="s">
        <v>532</v>
      </c>
      <c r="K27" s="79" t="s">
        <v>1126</v>
      </c>
      <c r="L27" s="11"/>
      <c r="M27" s="11"/>
      <c r="N27" s="11"/>
      <c r="O27" s="11"/>
      <c r="P27" s="11"/>
      <c r="Q27" s="71" t="s">
        <v>1120</v>
      </c>
      <c r="R27" s="71" t="s">
        <v>1119</v>
      </c>
      <c r="S27" s="71" t="s">
        <v>1151</v>
      </c>
      <c r="T27" s="11"/>
      <c r="U27" s="11"/>
      <c r="V27" s="15">
        <v>10</v>
      </c>
      <c r="W27" s="11">
        <v>4.8</v>
      </c>
      <c r="X27" s="54">
        <f>600</f>
        <v>600</v>
      </c>
      <c r="Y27" s="54">
        <v>800</v>
      </c>
      <c r="Z27" s="54">
        <v>872</v>
      </c>
      <c r="AA27" s="54">
        <v>924</v>
      </c>
      <c r="AB27" s="55"/>
      <c r="AC27" s="56"/>
      <c r="AD27" s="1"/>
      <c r="AE27" s="1" t="s">
        <v>821</v>
      </c>
      <c r="AF27" s="1" t="s">
        <v>822</v>
      </c>
      <c r="AG27" s="1" t="s">
        <v>995</v>
      </c>
      <c r="AH27" s="1" t="s">
        <v>996</v>
      </c>
      <c r="AI27" s="1" t="s">
        <v>997</v>
      </c>
      <c r="AJ27" s="1" t="s">
        <v>75</v>
      </c>
      <c r="AK27" s="1" t="s">
        <v>76</v>
      </c>
      <c r="AL27" s="1" t="s">
        <v>473</v>
      </c>
      <c r="AM27" s="1" t="s">
        <v>474</v>
      </c>
      <c r="AN27" s="1" t="s">
        <v>475</v>
      </c>
      <c r="AO27" s="1" t="s">
        <v>663</v>
      </c>
      <c r="AP27" s="1" t="s">
        <v>664</v>
      </c>
      <c r="AQ27" s="1" t="s">
        <v>665</v>
      </c>
      <c r="AR27" s="1" t="s">
        <v>666</v>
      </c>
      <c r="AS27" s="1" t="s">
        <v>667</v>
      </c>
      <c r="AT27" s="1" t="s">
        <v>339</v>
      </c>
      <c r="AU27" s="1" t="s">
        <v>998</v>
      </c>
      <c r="AV27" s="1"/>
      <c r="AW27" s="1"/>
      <c r="AX27" s="1"/>
      <c r="AY27" s="1"/>
    </row>
    <row r="28" spans="1:51" ht="54.75" customHeight="1">
      <c r="A28" s="1"/>
      <c r="B28" s="18"/>
      <c r="C28" s="8" t="s">
        <v>999</v>
      </c>
      <c r="D28" s="16" t="s">
        <v>1000</v>
      </c>
      <c r="E28" s="17" t="s">
        <v>1001</v>
      </c>
      <c r="F28" s="21" t="s">
        <v>1086</v>
      </c>
      <c r="G28" s="11"/>
      <c r="H28" s="11"/>
      <c r="I28" s="76" t="s">
        <v>1124</v>
      </c>
      <c r="J28" s="11" t="s">
        <v>533</v>
      </c>
      <c r="K28" s="79" t="s">
        <v>1126</v>
      </c>
      <c r="L28" s="11"/>
      <c r="M28" s="11"/>
      <c r="N28" s="11"/>
      <c r="O28" s="11"/>
      <c r="P28" s="11"/>
      <c r="Q28" s="71" t="s">
        <v>1120</v>
      </c>
      <c r="R28" s="71" t="s">
        <v>1119</v>
      </c>
      <c r="S28" s="71" t="s">
        <v>1151</v>
      </c>
      <c r="T28" s="11"/>
      <c r="U28" s="11"/>
      <c r="V28" s="15"/>
      <c r="W28" s="11"/>
      <c r="X28" s="54"/>
      <c r="Y28" s="54"/>
      <c r="Z28" s="54"/>
      <c r="AA28" s="54"/>
      <c r="AB28" s="55"/>
      <c r="AC28" s="56"/>
      <c r="AD28" s="1"/>
      <c r="AE28" s="1" t="s">
        <v>1002</v>
      </c>
      <c r="AF28" s="1" t="s">
        <v>399</v>
      </c>
      <c r="AG28" s="1" t="s">
        <v>400</v>
      </c>
      <c r="AH28" s="1" t="s">
        <v>401</v>
      </c>
      <c r="AI28" s="1" t="s">
        <v>402</v>
      </c>
      <c r="AJ28" s="1" t="s">
        <v>403</v>
      </c>
      <c r="AK28" s="1" t="s">
        <v>404</v>
      </c>
      <c r="AL28" s="1" t="s">
        <v>405</v>
      </c>
      <c r="AM28" s="1" t="s">
        <v>406</v>
      </c>
      <c r="AN28" s="1" t="s">
        <v>631</v>
      </c>
      <c r="AO28" s="1" t="s">
        <v>737</v>
      </c>
      <c r="AP28" s="1" t="s">
        <v>424</v>
      </c>
      <c r="AQ28" s="1" t="s">
        <v>425</v>
      </c>
      <c r="AR28" s="1" t="s">
        <v>379</v>
      </c>
      <c r="AS28" s="1" t="s">
        <v>280</v>
      </c>
      <c r="AT28" s="1" t="s">
        <v>281</v>
      </c>
      <c r="AU28" s="1" t="s">
        <v>282</v>
      </c>
      <c r="AV28" s="1"/>
      <c r="AW28" s="1"/>
      <c r="AX28" s="1"/>
      <c r="AY28" s="1"/>
    </row>
    <row r="29" spans="1:51" ht="90.75" customHeight="1">
      <c r="A29" s="1"/>
      <c r="B29" s="18"/>
      <c r="C29" s="8" t="s">
        <v>283</v>
      </c>
      <c r="D29" s="16" t="s">
        <v>43</v>
      </c>
      <c r="E29" s="17" t="s">
        <v>44</v>
      </c>
      <c r="F29" s="21" t="s">
        <v>215</v>
      </c>
      <c r="G29" s="11"/>
      <c r="H29" s="11"/>
      <c r="I29" s="76" t="s">
        <v>1124</v>
      </c>
      <c r="J29" s="11" t="s">
        <v>534</v>
      </c>
      <c r="K29" s="79" t="s">
        <v>1126</v>
      </c>
      <c r="L29" s="11"/>
      <c r="M29" s="11"/>
      <c r="N29" s="11"/>
      <c r="O29" s="11"/>
      <c r="P29" s="11"/>
      <c r="Q29" s="71" t="s">
        <v>1120</v>
      </c>
      <c r="R29" s="71" t="s">
        <v>1119</v>
      </c>
      <c r="S29" s="71" t="s">
        <v>1151</v>
      </c>
      <c r="T29" s="11"/>
      <c r="U29" s="11"/>
      <c r="V29" s="54">
        <v>586.9</v>
      </c>
      <c r="W29" s="54">
        <v>586.9</v>
      </c>
      <c r="X29" s="54">
        <v>524.39</v>
      </c>
      <c r="Y29" s="54">
        <v>546.29</v>
      </c>
      <c r="Z29" s="54">
        <v>595</v>
      </c>
      <c r="AA29" s="54">
        <v>631</v>
      </c>
      <c r="AB29" s="55"/>
      <c r="AC29" s="56"/>
      <c r="AD29" s="1"/>
      <c r="AE29" s="1" t="s">
        <v>645</v>
      </c>
      <c r="AF29" s="1" t="s">
        <v>646</v>
      </c>
      <c r="AG29" s="1" t="s">
        <v>205</v>
      </c>
      <c r="AH29" s="1" t="s">
        <v>881</v>
      </c>
      <c r="AI29" s="1" t="s">
        <v>893</v>
      </c>
      <c r="AJ29" s="1" t="s">
        <v>248</v>
      </c>
      <c r="AK29" s="1" t="s">
        <v>1071</v>
      </c>
      <c r="AL29" s="1" t="s">
        <v>731</v>
      </c>
      <c r="AM29" s="1" t="s">
        <v>155</v>
      </c>
      <c r="AN29" s="1" t="s">
        <v>806</v>
      </c>
      <c r="AO29" s="1" t="s">
        <v>338</v>
      </c>
      <c r="AP29" s="1" t="s">
        <v>216</v>
      </c>
      <c r="AQ29" s="1" t="s">
        <v>289</v>
      </c>
      <c r="AR29" s="1" t="s">
        <v>290</v>
      </c>
      <c r="AS29" s="1" t="s">
        <v>291</v>
      </c>
      <c r="AT29" s="1" t="s">
        <v>292</v>
      </c>
      <c r="AU29" s="1" t="s">
        <v>293</v>
      </c>
      <c r="AV29" s="1"/>
      <c r="AW29" s="1"/>
      <c r="AX29" s="1"/>
      <c r="AY29" s="1"/>
    </row>
    <row r="30" spans="1:51" ht="105.75" customHeight="1">
      <c r="A30" s="1"/>
      <c r="B30" s="18"/>
      <c r="C30" s="8" t="s">
        <v>294</v>
      </c>
      <c r="D30" s="16" t="s">
        <v>365</v>
      </c>
      <c r="E30" s="17" t="s">
        <v>366</v>
      </c>
      <c r="F30" s="21" t="s">
        <v>215</v>
      </c>
      <c r="G30" s="11"/>
      <c r="H30" s="11"/>
      <c r="I30" s="76" t="s">
        <v>1124</v>
      </c>
      <c r="J30" s="11" t="s">
        <v>535</v>
      </c>
      <c r="K30" s="79" t="s">
        <v>1126</v>
      </c>
      <c r="L30" s="11"/>
      <c r="M30" s="11"/>
      <c r="N30" s="11"/>
      <c r="O30" s="11"/>
      <c r="P30" s="11"/>
      <c r="Q30" s="71" t="s">
        <v>1120</v>
      </c>
      <c r="R30" s="71" t="s">
        <v>1119</v>
      </c>
      <c r="S30" s="71" t="s">
        <v>1151</v>
      </c>
      <c r="T30" s="11"/>
      <c r="U30" s="11"/>
      <c r="V30" s="54">
        <f>3215.3+536</f>
        <v>3751.3</v>
      </c>
      <c r="W30" s="54">
        <f>3215.2+355.65</f>
        <v>3570.85</v>
      </c>
      <c r="X30" s="54">
        <f>4807.63716+45.96</f>
        <v>4853.59716</v>
      </c>
      <c r="Y30" s="54">
        <f>60+630+3355.232</f>
        <v>4045.232</v>
      </c>
      <c r="Z30" s="54">
        <f>65+4345</f>
        <v>4410</v>
      </c>
      <c r="AA30" s="54">
        <f>69+4605</f>
        <v>4674</v>
      </c>
      <c r="AB30" s="55"/>
      <c r="AC30" s="56"/>
      <c r="AD30" s="1"/>
      <c r="AE30" s="1" t="s">
        <v>729</v>
      </c>
      <c r="AF30" s="1" t="s">
        <v>730</v>
      </c>
      <c r="AG30" s="1" t="s">
        <v>570</v>
      </c>
      <c r="AH30" s="1" t="s">
        <v>308</v>
      </c>
      <c r="AI30" s="1" t="s">
        <v>337</v>
      </c>
      <c r="AJ30" s="1" t="s">
        <v>774</v>
      </c>
      <c r="AK30" s="1" t="s">
        <v>775</v>
      </c>
      <c r="AL30" s="1" t="s">
        <v>59</v>
      </c>
      <c r="AM30" s="1" t="s">
        <v>60</v>
      </c>
      <c r="AN30" s="1" t="s">
        <v>61</v>
      </c>
      <c r="AO30" s="1" t="s">
        <v>62</v>
      </c>
      <c r="AP30" s="1" t="s">
        <v>63</v>
      </c>
      <c r="AQ30" s="1" t="s">
        <v>64</v>
      </c>
      <c r="AR30" s="1" t="s">
        <v>65</v>
      </c>
      <c r="AS30" s="1" t="s">
        <v>66</v>
      </c>
      <c r="AT30" s="1" t="s">
        <v>67</v>
      </c>
      <c r="AU30" s="1" t="s">
        <v>68</v>
      </c>
      <c r="AV30" s="1"/>
      <c r="AW30" s="1"/>
      <c r="AX30" s="1"/>
      <c r="AY30" s="1"/>
    </row>
    <row r="31" spans="1:51" ht="111.75" customHeight="1">
      <c r="A31" s="1"/>
      <c r="B31" s="18"/>
      <c r="C31" s="8" t="s">
        <v>69</v>
      </c>
      <c r="D31" s="16" t="s">
        <v>70</v>
      </c>
      <c r="E31" s="17" t="s">
        <v>71</v>
      </c>
      <c r="F31" s="21"/>
      <c r="G31" s="11"/>
      <c r="H31" s="11"/>
      <c r="I31" s="11"/>
      <c r="J31" s="11"/>
      <c r="K31" s="6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5"/>
      <c r="Y31" s="15"/>
      <c r="Z31" s="54"/>
      <c r="AA31" s="54"/>
      <c r="AB31" s="55"/>
      <c r="AC31" s="56"/>
      <c r="AD31" s="1"/>
      <c r="AE31" s="1" t="s">
        <v>719</v>
      </c>
      <c r="AF31" s="1" t="s">
        <v>720</v>
      </c>
      <c r="AG31" s="1" t="s">
        <v>721</v>
      </c>
      <c r="AH31" s="1" t="s">
        <v>722</v>
      </c>
      <c r="AI31" s="1" t="s">
        <v>723</v>
      </c>
      <c r="AJ31" s="1" t="s">
        <v>724</v>
      </c>
      <c r="AK31" s="1" t="s">
        <v>685</v>
      </c>
      <c r="AL31" s="1" t="s">
        <v>686</v>
      </c>
      <c r="AM31" s="1" t="s">
        <v>687</v>
      </c>
      <c r="AN31" s="1" t="s">
        <v>688</v>
      </c>
      <c r="AO31" s="1" t="s">
        <v>689</v>
      </c>
      <c r="AP31" s="1" t="s">
        <v>690</v>
      </c>
      <c r="AQ31" s="1" t="s">
        <v>691</v>
      </c>
      <c r="AR31" s="1" t="s">
        <v>761</v>
      </c>
      <c r="AS31" s="1" t="s">
        <v>762</v>
      </c>
      <c r="AT31" s="1" t="s">
        <v>763</v>
      </c>
      <c r="AU31" s="1" t="s">
        <v>764</v>
      </c>
      <c r="AV31" s="1"/>
      <c r="AW31" s="1"/>
      <c r="AX31" s="1"/>
      <c r="AY31" s="1"/>
    </row>
    <row r="32" spans="1:51" ht="74.25" customHeight="1">
      <c r="A32" s="1"/>
      <c r="B32" s="18"/>
      <c r="C32" s="8" t="s">
        <v>765</v>
      </c>
      <c r="D32" s="16" t="s">
        <v>468</v>
      </c>
      <c r="E32" s="17" t="s">
        <v>469</v>
      </c>
      <c r="F32" s="21"/>
      <c r="G32" s="11"/>
      <c r="H32" s="11"/>
      <c r="I32" s="11"/>
      <c r="J32" s="11"/>
      <c r="K32" s="6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5"/>
      <c r="Y32" s="15"/>
      <c r="Z32" s="54"/>
      <c r="AA32" s="54"/>
      <c r="AB32" s="55"/>
      <c r="AC32" s="56"/>
      <c r="AD32" s="1"/>
      <c r="AE32" s="1" t="s">
        <v>187</v>
      </c>
      <c r="AF32" s="1" t="s">
        <v>188</v>
      </c>
      <c r="AG32" s="1" t="s">
        <v>189</v>
      </c>
      <c r="AH32" s="1" t="s">
        <v>190</v>
      </c>
      <c r="AI32" s="1" t="s">
        <v>191</v>
      </c>
      <c r="AJ32" s="1" t="s">
        <v>192</v>
      </c>
      <c r="AK32" s="1" t="s">
        <v>193</v>
      </c>
      <c r="AL32" s="1" t="s">
        <v>194</v>
      </c>
      <c r="AM32" s="1" t="s">
        <v>195</v>
      </c>
      <c r="AN32" s="1" t="s">
        <v>156</v>
      </c>
      <c r="AO32" s="1" t="s">
        <v>157</v>
      </c>
      <c r="AP32" s="1" t="s">
        <v>158</v>
      </c>
      <c r="AQ32" s="1" t="s">
        <v>159</v>
      </c>
      <c r="AR32" s="1" t="s">
        <v>160</v>
      </c>
      <c r="AS32" s="1" t="s">
        <v>161</v>
      </c>
      <c r="AT32" s="1" t="s">
        <v>162</v>
      </c>
      <c r="AU32" s="1" t="s">
        <v>163</v>
      </c>
      <c r="AV32" s="1"/>
      <c r="AW32" s="1"/>
      <c r="AX32" s="1"/>
      <c r="AY32" s="1"/>
    </row>
    <row r="33" spans="1:51" ht="80.25" customHeight="1">
      <c r="A33" s="1"/>
      <c r="B33" s="18"/>
      <c r="C33" s="8" t="s">
        <v>164</v>
      </c>
      <c r="D33" s="16" t="s">
        <v>1010</v>
      </c>
      <c r="E33" s="17" t="s">
        <v>165</v>
      </c>
      <c r="F33" s="21" t="s">
        <v>1087</v>
      </c>
      <c r="G33" s="11"/>
      <c r="H33" s="11"/>
      <c r="I33" s="76" t="s">
        <v>1124</v>
      </c>
      <c r="J33" s="11" t="s">
        <v>536</v>
      </c>
      <c r="K33" s="79" t="s">
        <v>1126</v>
      </c>
      <c r="L33" s="11"/>
      <c r="M33" s="11"/>
      <c r="N33" s="11"/>
      <c r="O33" s="11"/>
      <c r="P33" s="11"/>
      <c r="Q33" s="71" t="s">
        <v>1120</v>
      </c>
      <c r="R33" s="71" t="s">
        <v>1119</v>
      </c>
      <c r="S33" s="71" t="s">
        <v>1151</v>
      </c>
      <c r="T33" s="11"/>
      <c r="U33" s="11"/>
      <c r="V33" s="15">
        <v>1431.5</v>
      </c>
      <c r="W33" s="11">
        <v>1409</v>
      </c>
      <c r="X33" s="54">
        <v>1828</v>
      </c>
      <c r="Y33" s="54">
        <v>1315</v>
      </c>
      <c r="Z33" s="54">
        <v>1433</v>
      </c>
      <c r="AA33" s="54">
        <v>1519</v>
      </c>
      <c r="AB33" s="55"/>
      <c r="AC33" s="56"/>
      <c r="AD33" s="1"/>
      <c r="AE33" s="1" t="s">
        <v>36</v>
      </c>
      <c r="AF33" s="1" t="s">
        <v>37</v>
      </c>
      <c r="AG33" s="1" t="s">
        <v>38</v>
      </c>
      <c r="AH33" s="1" t="s">
        <v>39</v>
      </c>
      <c r="AI33" s="1" t="s">
        <v>174</v>
      </c>
      <c r="AJ33" s="1" t="s">
        <v>175</v>
      </c>
      <c r="AK33" s="1" t="s">
        <v>176</v>
      </c>
      <c r="AL33" s="1" t="s">
        <v>818</v>
      </c>
      <c r="AM33" s="1" t="s">
        <v>767</v>
      </c>
      <c r="AN33" s="1" t="s">
        <v>768</v>
      </c>
      <c r="AO33" s="1" t="s">
        <v>769</v>
      </c>
      <c r="AP33" s="1" t="s">
        <v>770</v>
      </c>
      <c r="AQ33" s="1" t="s">
        <v>771</v>
      </c>
      <c r="AR33" s="1" t="s">
        <v>299</v>
      </c>
      <c r="AS33" s="1" t="s">
        <v>618</v>
      </c>
      <c r="AT33" s="1" t="s">
        <v>619</v>
      </c>
      <c r="AU33" s="1" t="s">
        <v>620</v>
      </c>
      <c r="AV33" s="1"/>
      <c r="AW33" s="1"/>
      <c r="AX33" s="1"/>
      <c r="AY33" s="1"/>
    </row>
    <row r="34" spans="1:51" ht="60.75" customHeight="1">
      <c r="A34" s="1"/>
      <c r="B34" s="18"/>
      <c r="C34" s="8" t="s">
        <v>621</v>
      </c>
      <c r="D34" s="16" t="s">
        <v>622</v>
      </c>
      <c r="E34" s="17" t="s">
        <v>623</v>
      </c>
      <c r="F34" s="21" t="s">
        <v>215</v>
      </c>
      <c r="G34" s="11"/>
      <c r="H34" s="11"/>
      <c r="I34" s="76" t="s">
        <v>1124</v>
      </c>
      <c r="J34" s="11" t="s">
        <v>537</v>
      </c>
      <c r="K34" s="79" t="s">
        <v>1126</v>
      </c>
      <c r="L34" s="11"/>
      <c r="M34" s="11"/>
      <c r="N34" s="11"/>
      <c r="O34" s="11"/>
      <c r="P34" s="11"/>
      <c r="Q34" s="71" t="s">
        <v>1120</v>
      </c>
      <c r="R34" s="71" t="s">
        <v>1119</v>
      </c>
      <c r="S34" s="71" t="s">
        <v>1151</v>
      </c>
      <c r="T34" s="11"/>
      <c r="U34" s="11"/>
      <c r="V34" s="15"/>
      <c r="W34" s="15"/>
      <c r="X34" s="15"/>
      <c r="Y34" s="15"/>
      <c r="Z34" s="54"/>
      <c r="AA34" s="54"/>
      <c r="AB34" s="55"/>
      <c r="AC34" s="56"/>
      <c r="AD34" s="1"/>
      <c r="AE34" s="1" t="s">
        <v>421</v>
      </c>
      <c r="AF34" s="1" t="s">
        <v>225</v>
      </c>
      <c r="AG34" s="1" t="s">
        <v>226</v>
      </c>
      <c r="AH34" s="1" t="s">
        <v>568</v>
      </c>
      <c r="AI34" s="1" t="s">
        <v>772</v>
      </c>
      <c r="AJ34" s="1" t="s">
        <v>467</v>
      </c>
      <c r="AK34" s="1" t="s">
        <v>1041</v>
      </c>
      <c r="AL34" s="1" t="s">
        <v>1042</v>
      </c>
      <c r="AM34" s="1" t="s">
        <v>384</v>
      </c>
      <c r="AN34" s="1" t="s">
        <v>249</v>
      </c>
      <c r="AO34" s="1" t="s">
        <v>250</v>
      </c>
      <c r="AP34" s="1" t="s">
        <v>251</v>
      </c>
      <c r="AQ34" s="1" t="s">
        <v>252</v>
      </c>
      <c r="AR34" s="1" t="s">
        <v>253</v>
      </c>
      <c r="AS34" s="1" t="s">
        <v>672</v>
      </c>
      <c r="AT34" s="1" t="s">
        <v>673</v>
      </c>
      <c r="AU34" s="1" t="s">
        <v>947</v>
      </c>
      <c r="AV34" s="1"/>
      <c r="AW34" s="1"/>
      <c r="AX34" s="1"/>
      <c r="AY34" s="1"/>
    </row>
    <row r="35" spans="1:51" ht="63" customHeight="1">
      <c r="A35" s="1"/>
      <c r="B35" s="12"/>
      <c r="C35" s="8" t="s">
        <v>948</v>
      </c>
      <c r="D35" s="16" t="s">
        <v>949</v>
      </c>
      <c r="E35" s="17" t="s">
        <v>950</v>
      </c>
      <c r="F35" s="21"/>
      <c r="G35" s="11"/>
      <c r="H35" s="11"/>
      <c r="I35" s="11"/>
      <c r="J35" s="11"/>
      <c r="K35" s="6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5"/>
      <c r="Y35" s="15"/>
      <c r="Z35" s="54"/>
      <c r="AA35" s="54"/>
      <c r="AB35" s="55"/>
      <c r="AC35" s="56"/>
      <c r="AD35" s="1"/>
      <c r="AE35" s="1" t="s">
        <v>778</v>
      </c>
      <c r="AF35" s="1" t="s">
        <v>779</v>
      </c>
      <c r="AG35" s="1" t="s">
        <v>780</v>
      </c>
      <c r="AH35" s="1" t="s">
        <v>40</v>
      </c>
      <c r="AI35" s="1" t="s">
        <v>808</v>
      </c>
      <c r="AJ35" s="1" t="s">
        <v>809</v>
      </c>
      <c r="AK35" s="1" t="s">
        <v>810</v>
      </c>
      <c r="AL35" s="1" t="s">
        <v>811</v>
      </c>
      <c r="AM35" s="1" t="s">
        <v>639</v>
      </c>
      <c r="AN35" s="1" t="s">
        <v>640</v>
      </c>
      <c r="AO35" s="1" t="s">
        <v>641</v>
      </c>
      <c r="AP35" s="1" t="s">
        <v>642</v>
      </c>
      <c r="AQ35" s="1" t="s">
        <v>742</v>
      </c>
      <c r="AR35" s="1" t="s">
        <v>743</v>
      </c>
      <c r="AS35" s="1" t="s">
        <v>744</v>
      </c>
      <c r="AT35" s="1" t="s">
        <v>166</v>
      </c>
      <c r="AU35" s="1" t="s">
        <v>167</v>
      </c>
      <c r="AV35" s="1"/>
      <c r="AW35" s="1"/>
      <c r="AX35" s="1"/>
      <c r="AY35" s="1"/>
    </row>
    <row r="36" spans="1:51" ht="33.75" customHeight="1">
      <c r="A36" s="1"/>
      <c r="B36" s="12"/>
      <c r="C36" s="8" t="s">
        <v>168</v>
      </c>
      <c r="D36" s="16" t="s">
        <v>173</v>
      </c>
      <c r="E36" s="17" t="s">
        <v>677</v>
      </c>
      <c r="F36" s="21"/>
      <c r="G36" s="11"/>
      <c r="H36" s="11"/>
      <c r="I36" s="11"/>
      <c r="J36" s="11"/>
      <c r="K36" s="6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5"/>
      <c r="Y36" s="15"/>
      <c r="Z36" s="54"/>
      <c r="AA36" s="54"/>
      <c r="AB36" s="55"/>
      <c r="AC36" s="56"/>
      <c r="AD36" s="1"/>
      <c r="AE36" s="1" t="s">
        <v>678</v>
      </c>
      <c r="AF36" s="1" t="s">
        <v>679</v>
      </c>
      <c r="AG36" s="1" t="s">
        <v>680</v>
      </c>
      <c r="AH36" s="1" t="s">
        <v>681</v>
      </c>
      <c r="AI36" s="1" t="s">
        <v>209</v>
      </c>
      <c r="AJ36" s="1" t="s">
        <v>210</v>
      </c>
      <c r="AK36" s="1" t="s">
        <v>211</v>
      </c>
      <c r="AL36" s="1" t="s">
        <v>829</v>
      </c>
      <c r="AM36" s="1" t="s">
        <v>830</v>
      </c>
      <c r="AN36" s="1" t="s">
        <v>831</v>
      </c>
      <c r="AO36" s="1" t="s">
        <v>832</v>
      </c>
      <c r="AP36" s="1" t="s">
        <v>422</v>
      </c>
      <c r="AQ36" s="1" t="s">
        <v>423</v>
      </c>
      <c r="AR36" s="1" t="s">
        <v>431</v>
      </c>
      <c r="AS36" s="1" t="s">
        <v>432</v>
      </c>
      <c r="AT36" s="1" t="s">
        <v>433</v>
      </c>
      <c r="AU36" s="1" t="s">
        <v>434</v>
      </c>
      <c r="AV36" s="1"/>
      <c r="AW36" s="1"/>
      <c r="AX36" s="1"/>
      <c r="AY36" s="1"/>
    </row>
    <row r="37" spans="1:51" ht="51.75" customHeight="1">
      <c r="A37" s="1"/>
      <c r="B37" s="12"/>
      <c r="C37" s="8" t="s">
        <v>435</v>
      </c>
      <c r="D37" s="16" t="s">
        <v>436</v>
      </c>
      <c r="E37" s="17" t="s">
        <v>437</v>
      </c>
      <c r="F37" s="21" t="s">
        <v>2</v>
      </c>
      <c r="G37" s="11"/>
      <c r="H37" s="11"/>
      <c r="I37" s="76" t="s">
        <v>1124</v>
      </c>
      <c r="J37" s="11" t="s">
        <v>538</v>
      </c>
      <c r="K37" s="79" t="s">
        <v>1126</v>
      </c>
      <c r="L37" s="11"/>
      <c r="M37" s="11"/>
      <c r="N37" s="11"/>
      <c r="O37" s="11"/>
      <c r="P37" s="11"/>
      <c r="Q37" s="71" t="s">
        <v>1120</v>
      </c>
      <c r="R37" s="71" t="s">
        <v>1119</v>
      </c>
      <c r="S37" s="71" t="s">
        <v>1151</v>
      </c>
      <c r="T37" s="11"/>
      <c r="U37" s="11"/>
      <c r="V37" s="51"/>
      <c r="W37" s="11"/>
      <c r="X37" s="15"/>
      <c r="Y37" s="15"/>
      <c r="Z37" s="54"/>
      <c r="AA37" s="54"/>
      <c r="AB37" s="55"/>
      <c r="AC37" s="56"/>
      <c r="AD37" s="1"/>
      <c r="AE37" s="1" t="s">
        <v>612</v>
      </c>
      <c r="AF37" s="1" t="s">
        <v>613</v>
      </c>
      <c r="AG37" s="1" t="s">
        <v>614</v>
      </c>
      <c r="AH37" s="1" t="s">
        <v>615</v>
      </c>
      <c r="AI37" s="1" t="s">
        <v>616</v>
      </c>
      <c r="AJ37" s="1" t="s">
        <v>617</v>
      </c>
      <c r="AK37" s="1" t="s">
        <v>1032</v>
      </c>
      <c r="AL37" s="1" t="s">
        <v>1033</v>
      </c>
      <c r="AM37" s="1" t="s">
        <v>1034</v>
      </c>
      <c r="AN37" s="1" t="s">
        <v>1035</v>
      </c>
      <c r="AO37" s="1" t="s">
        <v>548</v>
      </c>
      <c r="AP37" s="1" t="s">
        <v>549</v>
      </c>
      <c r="AQ37" s="1" t="s">
        <v>550</v>
      </c>
      <c r="AR37" s="1" t="s">
        <v>551</v>
      </c>
      <c r="AS37" s="1" t="s">
        <v>552</v>
      </c>
      <c r="AT37" s="1" t="s">
        <v>553</v>
      </c>
      <c r="AU37" s="1" t="s">
        <v>554</v>
      </c>
      <c r="AV37" s="1"/>
      <c r="AW37" s="1"/>
      <c r="AX37" s="1"/>
      <c r="AY37" s="1"/>
    </row>
    <row r="38" spans="1:51" ht="168" customHeight="1">
      <c r="A38" s="1"/>
      <c r="B38" s="12"/>
      <c r="C38" s="8" t="s">
        <v>555</v>
      </c>
      <c r="D38" s="46" t="s">
        <v>442</v>
      </c>
      <c r="E38" s="17" t="s">
        <v>556</v>
      </c>
      <c r="F38" s="21" t="s">
        <v>2</v>
      </c>
      <c r="G38" s="11"/>
      <c r="H38" s="11"/>
      <c r="I38" s="76" t="s">
        <v>1124</v>
      </c>
      <c r="J38" s="11" t="s">
        <v>1092</v>
      </c>
      <c r="K38" s="79" t="s">
        <v>1126</v>
      </c>
      <c r="L38" s="11"/>
      <c r="M38" s="11"/>
      <c r="N38" s="11"/>
      <c r="O38" s="11"/>
      <c r="P38" s="11"/>
      <c r="Q38" s="71" t="s">
        <v>1120</v>
      </c>
      <c r="R38" s="71" t="s">
        <v>1119</v>
      </c>
      <c r="S38" s="71" t="s">
        <v>1151</v>
      </c>
      <c r="T38" s="11"/>
      <c r="U38" s="11"/>
      <c r="V38" s="54">
        <v>6612.58</v>
      </c>
      <c r="W38" s="11">
        <v>6516.91</v>
      </c>
      <c r="X38" s="54">
        <v>10633</v>
      </c>
      <c r="Y38" s="54">
        <f>1200+400+600+4000</f>
        <v>6200</v>
      </c>
      <c r="Z38" s="54">
        <v>6758</v>
      </c>
      <c r="AA38" s="54">
        <v>7163</v>
      </c>
      <c r="AB38" s="55"/>
      <c r="AC38" s="56"/>
      <c r="AD38" s="1"/>
      <c r="AE38" s="1" t="s">
        <v>481</v>
      </c>
      <c r="AF38" s="1" t="s">
        <v>655</v>
      </c>
      <c r="AG38" s="1" t="s">
        <v>656</v>
      </c>
      <c r="AH38" s="1" t="s">
        <v>657</v>
      </c>
      <c r="AI38" s="1" t="s">
        <v>658</v>
      </c>
      <c r="AJ38" s="1" t="s">
        <v>362</v>
      </c>
      <c r="AK38" s="1" t="s">
        <v>340</v>
      </c>
      <c r="AL38" s="1" t="s">
        <v>341</v>
      </c>
      <c r="AM38" s="1" t="s">
        <v>342</v>
      </c>
      <c r="AN38" s="1" t="s">
        <v>343</v>
      </c>
      <c r="AO38" s="1" t="s">
        <v>320</v>
      </c>
      <c r="AP38" s="1" t="s">
        <v>543</v>
      </c>
      <c r="AQ38" s="1" t="s">
        <v>544</v>
      </c>
      <c r="AR38" s="1" t="s">
        <v>545</v>
      </c>
      <c r="AS38" s="1" t="s">
        <v>546</v>
      </c>
      <c r="AT38" s="1" t="s">
        <v>776</v>
      </c>
      <c r="AU38" s="1" t="s">
        <v>777</v>
      </c>
      <c r="AV38" s="1"/>
      <c r="AW38" s="1"/>
      <c r="AX38" s="1"/>
      <c r="AY38" s="1"/>
    </row>
    <row r="39" spans="1:51" ht="251.25" customHeight="1">
      <c r="A39" s="1"/>
      <c r="B39" s="18"/>
      <c r="C39" s="8" t="s">
        <v>598</v>
      </c>
      <c r="D39" s="16" t="s">
        <v>738</v>
      </c>
      <c r="E39" s="17" t="s">
        <v>739</v>
      </c>
      <c r="F39" s="21" t="s">
        <v>0</v>
      </c>
      <c r="G39" s="11"/>
      <c r="H39" s="11"/>
      <c r="I39" s="76" t="s">
        <v>1124</v>
      </c>
      <c r="J39" s="11" t="s">
        <v>1093</v>
      </c>
      <c r="K39" s="79" t="s">
        <v>1126</v>
      </c>
      <c r="L39" s="11"/>
      <c r="M39" s="11"/>
      <c r="N39" s="11"/>
      <c r="O39" s="11"/>
      <c r="P39" s="11"/>
      <c r="Q39" s="71" t="s">
        <v>1120</v>
      </c>
      <c r="R39" s="71" t="s">
        <v>1119</v>
      </c>
      <c r="S39" s="71" t="s">
        <v>1151</v>
      </c>
      <c r="T39" s="11"/>
      <c r="U39" s="11"/>
      <c r="V39" s="15">
        <f>770-20</f>
        <v>750</v>
      </c>
      <c r="W39" s="11">
        <f>250+494.8</f>
        <v>744.8</v>
      </c>
      <c r="X39" s="54">
        <v>2100</v>
      </c>
      <c r="Y39" s="54">
        <f>300+1300</f>
        <v>1600</v>
      </c>
      <c r="Z39" s="54">
        <f>1853-109</f>
        <v>1744</v>
      </c>
      <c r="AA39" s="54">
        <f>1965-116</f>
        <v>1849</v>
      </c>
      <c r="AB39" s="55"/>
      <c r="AC39" s="56"/>
      <c r="AD39" s="1"/>
      <c r="AE39" s="1" t="s">
        <v>740</v>
      </c>
      <c r="AF39" s="1" t="s">
        <v>896</v>
      </c>
      <c r="AG39" s="1" t="s">
        <v>359</v>
      </c>
      <c r="AH39" s="1" t="s">
        <v>439</v>
      </c>
      <c r="AI39" s="1" t="s">
        <v>107</v>
      </c>
      <c r="AJ39" s="1" t="s">
        <v>108</v>
      </c>
      <c r="AK39" s="1" t="s">
        <v>745</v>
      </c>
      <c r="AL39" s="1" t="s">
        <v>746</v>
      </c>
      <c r="AM39" s="1" t="s">
        <v>661</v>
      </c>
      <c r="AN39" s="1" t="s">
        <v>662</v>
      </c>
      <c r="AO39" s="1" t="s">
        <v>816</v>
      </c>
      <c r="AP39" s="1" t="s">
        <v>817</v>
      </c>
      <c r="AQ39" s="1" t="s">
        <v>889</v>
      </c>
      <c r="AR39" s="1" t="s">
        <v>624</v>
      </c>
      <c r="AS39" s="1" t="s">
        <v>625</v>
      </c>
      <c r="AT39" s="1" t="s">
        <v>872</v>
      </c>
      <c r="AU39" s="1" t="s">
        <v>873</v>
      </c>
      <c r="AV39" s="1"/>
      <c r="AW39" s="1"/>
      <c r="AX39" s="1"/>
      <c r="AY39" s="1"/>
    </row>
    <row r="40" spans="1:51" ht="46.5" customHeight="1">
      <c r="A40" s="1"/>
      <c r="B40" s="12"/>
      <c r="C40" s="8" t="s">
        <v>874</v>
      </c>
      <c r="D40" s="46" t="s">
        <v>443</v>
      </c>
      <c r="E40" s="17" t="s">
        <v>875</v>
      </c>
      <c r="F40" s="21">
        <v>500.502</v>
      </c>
      <c r="G40" s="11"/>
      <c r="H40" s="11"/>
      <c r="I40" s="76" t="s">
        <v>1124</v>
      </c>
      <c r="J40" s="11" t="s">
        <v>539</v>
      </c>
      <c r="K40" s="79" t="s">
        <v>1126</v>
      </c>
      <c r="L40" s="11"/>
      <c r="M40" s="11"/>
      <c r="N40" s="11"/>
      <c r="O40" s="11"/>
      <c r="P40" s="11"/>
      <c r="Q40" s="71" t="s">
        <v>1120</v>
      </c>
      <c r="R40" s="71" t="s">
        <v>1119</v>
      </c>
      <c r="S40" s="71" t="s">
        <v>1151</v>
      </c>
      <c r="T40" s="11"/>
      <c r="U40" s="11"/>
      <c r="V40" s="11"/>
      <c r="W40" s="11"/>
      <c r="X40" s="15"/>
      <c r="Y40" s="15"/>
      <c r="Z40" s="54"/>
      <c r="AA40" s="54"/>
      <c r="AB40" s="55"/>
      <c r="AC40" s="56"/>
      <c r="AD40" s="1"/>
      <c r="AE40" s="1" t="s">
        <v>919</v>
      </c>
      <c r="AF40" s="1" t="s">
        <v>920</v>
      </c>
      <c r="AG40" s="1" t="s">
        <v>671</v>
      </c>
      <c r="AH40" s="1" t="s">
        <v>855</v>
      </c>
      <c r="AI40" s="1" t="s">
        <v>827</v>
      </c>
      <c r="AJ40" s="1" t="s">
        <v>828</v>
      </c>
      <c r="AK40" s="1" t="s">
        <v>607</v>
      </c>
      <c r="AL40" s="1" t="s">
        <v>608</v>
      </c>
      <c r="AM40" s="1" t="s">
        <v>609</v>
      </c>
      <c r="AN40" s="1" t="s">
        <v>610</v>
      </c>
      <c r="AO40" s="1" t="s">
        <v>611</v>
      </c>
      <c r="AP40" s="1" t="s">
        <v>1072</v>
      </c>
      <c r="AQ40" s="1" t="s">
        <v>1073</v>
      </c>
      <c r="AR40" s="1" t="s">
        <v>53</v>
      </c>
      <c r="AS40" s="1" t="s">
        <v>54</v>
      </c>
      <c r="AT40" s="1" t="s">
        <v>344</v>
      </c>
      <c r="AU40" s="1" t="s">
        <v>345</v>
      </c>
      <c r="AV40" s="1"/>
      <c r="AW40" s="1"/>
      <c r="AX40" s="1"/>
      <c r="AY40" s="1"/>
    </row>
    <row r="41" spans="1:51" ht="38.25" customHeight="1">
      <c r="A41" s="1"/>
      <c r="B41" s="12"/>
      <c r="C41" s="8" t="s">
        <v>346</v>
      </c>
      <c r="D41" s="16" t="s">
        <v>347</v>
      </c>
      <c r="E41" s="17" t="s">
        <v>348</v>
      </c>
      <c r="F41" s="21" t="s">
        <v>2</v>
      </c>
      <c r="G41" s="11"/>
      <c r="H41" s="11"/>
      <c r="I41" s="76" t="s">
        <v>1124</v>
      </c>
      <c r="J41" s="11" t="s">
        <v>540</v>
      </c>
      <c r="K41" s="79" t="s">
        <v>1126</v>
      </c>
      <c r="L41" s="11"/>
      <c r="M41" s="11"/>
      <c r="N41" s="11"/>
      <c r="O41" s="11"/>
      <c r="P41" s="11"/>
      <c r="Q41" s="71" t="s">
        <v>1120</v>
      </c>
      <c r="R41" s="71" t="s">
        <v>1119</v>
      </c>
      <c r="S41" s="71" t="s">
        <v>1151</v>
      </c>
      <c r="T41" s="11"/>
      <c r="U41" s="11"/>
      <c r="V41" s="11"/>
      <c r="W41" s="11"/>
      <c r="X41" s="15"/>
      <c r="Y41" s="15"/>
      <c r="Z41" s="54"/>
      <c r="AA41" s="54"/>
      <c r="AB41" s="55"/>
      <c r="AC41" s="56"/>
      <c r="AD41" s="1"/>
      <c r="AE41" s="1" t="s">
        <v>349</v>
      </c>
      <c r="AF41" s="1" t="s">
        <v>350</v>
      </c>
      <c r="AG41" s="1" t="s">
        <v>351</v>
      </c>
      <c r="AH41" s="1" t="s">
        <v>352</v>
      </c>
      <c r="AI41" s="1" t="s">
        <v>353</v>
      </c>
      <c r="AJ41" s="1" t="s">
        <v>354</v>
      </c>
      <c r="AK41" s="1" t="s">
        <v>355</v>
      </c>
      <c r="AL41" s="1" t="s">
        <v>356</v>
      </c>
      <c r="AM41" s="1" t="s">
        <v>357</v>
      </c>
      <c r="AN41" s="1" t="s">
        <v>358</v>
      </c>
      <c r="AO41" s="1" t="s">
        <v>964</v>
      </c>
      <c r="AP41" s="1" t="s">
        <v>965</v>
      </c>
      <c r="AQ41" s="1" t="s">
        <v>819</v>
      </c>
      <c r="AR41" s="1" t="s">
        <v>1076</v>
      </c>
      <c r="AS41" s="1" t="s">
        <v>1077</v>
      </c>
      <c r="AT41" s="1" t="s">
        <v>1078</v>
      </c>
      <c r="AU41" s="1" t="s">
        <v>1079</v>
      </c>
      <c r="AV41" s="1"/>
      <c r="AW41" s="1"/>
      <c r="AX41" s="1"/>
      <c r="AY41" s="1"/>
    </row>
    <row r="42" spans="1:51" ht="75.75" customHeight="1">
      <c r="A42" s="1"/>
      <c r="B42" s="12"/>
      <c r="C42" s="8" t="s">
        <v>604</v>
      </c>
      <c r="D42" s="16" t="s">
        <v>852</v>
      </c>
      <c r="E42" s="17" t="s">
        <v>853</v>
      </c>
      <c r="F42" s="21" t="s">
        <v>725</v>
      </c>
      <c r="G42" s="11"/>
      <c r="H42" s="11"/>
      <c r="I42" s="76" t="s">
        <v>1124</v>
      </c>
      <c r="J42" s="11" t="s">
        <v>541</v>
      </c>
      <c r="K42" s="79" t="s">
        <v>1126</v>
      </c>
      <c r="L42" s="11"/>
      <c r="M42" s="11"/>
      <c r="N42" s="11"/>
      <c r="O42" s="11"/>
      <c r="P42" s="11"/>
      <c r="Q42" s="71" t="s">
        <v>1120</v>
      </c>
      <c r="R42" s="71" t="s">
        <v>1119</v>
      </c>
      <c r="S42" s="71" t="s">
        <v>1150</v>
      </c>
      <c r="T42" s="11"/>
      <c r="U42" s="11"/>
      <c r="V42" s="15">
        <v>240</v>
      </c>
      <c r="W42" s="11">
        <v>236.24</v>
      </c>
      <c r="X42" s="54">
        <v>80</v>
      </c>
      <c r="Y42" s="54">
        <f>200+300+1000</f>
        <v>1500</v>
      </c>
      <c r="Z42" s="54">
        <v>1635</v>
      </c>
      <c r="AA42" s="54">
        <v>1733</v>
      </c>
      <c r="AB42" s="55"/>
      <c r="AC42" s="56"/>
      <c r="AD42" s="1"/>
      <c r="AE42" s="1" t="s">
        <v>854</v>
      </c>
      <c r="AF42" s="1" t="s">
        <v>747</v>
      </c>
      <c r="AG42" s="1" t="s">
        <v>561</v>
      </c>
      <c r="AH42" s="1" t="s">
        <v>562</v>
      </c>
      <c r="AI42" s="1" t="s">
        <v>1074</v>
      </c>
      <c r="AJ42" s="1" t="s">
        <v>1075</v>
      </c>
      <c r="AK42" s="1" t="s">
        <v>885</v>
      </c>
      <c r="AL42" s="1" t="s">
        <v>886</v>
      </c>
      <c r="AM42" s="1" t="s">
        <v>887</v>
      </c>
      <c r="AN42" s="1" t="s">
        <v>888</v>
      </c>
      <c r="AO42" s="1" t="s">
        <v>643</v>
      </c>
      <c r="AP42" s="1" t="s">
        <v>644</v>
      </c>
      <c r="AQ42" s="1" t="s">
        <v>906</v>
      </c>
      <c r="AR42" s="1" t="s">
        <v>907</v>
      </c>
      <c r="AS42" s="1" t="s">
        <v>908</v>
      </c>
      <c r="AT42" s="1" t="s">
        <v>732</v>
      </c>
      <c r="AU42" s="1" t="s">
        <v>900</v>
      </c>
      <c r="AV42" s="1"/>
      <c r="AW42" s="1"/>
      <c r="AX42" s="1"/>
      <c r="AY42" s="1"/>
    </row>
    <row r="43" spans="1:51" ht="68.25" customHeight="1">
      <c r="A43" s="1"/>
      <c r="B43" s="18"/>
      <c r="C43" s="8" t="s">
        <v>901</v>
      </c>
      <c r="D43" s="16" t="s">
        <v>902</v>
      </c>
      <c r="E43" s="17" t="s">
        <v>903</v>
      </c>
      <c r="F43" s="21"/>
      <c r="G43" s="11"/>
      <c r="H43" s="11"/>
      <c r="I43" s="11"/>
      <c r="J43" s="11"/>
      <c r="K43" s="6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5"/>
      <c r="Y43" s="15"/>
      <c r="Z43" s="54"/>
      <c r="AA43" s="54"/>
      <c r="AB43" s="55"/>
      <c r="AC43" s="56"/>
      <c r="AD43" s="1"/>
      <c r="AE43" s="1" t="s">
        <v>904</v>
      </c>
      <c r="AF43" s="1" t="s">
        <v>905</v>
      </c>
      <c r="AG43" s="1" t="s">
        <v>971</v>
      </c>
      <c r="AH43" s="1" t="s">
        <v>972</v>
      </c>
      <c r="AI43" s="1" t="s">
        <v>973</v>
      </c>
      <c r="AJ43" s="1" t="s">
        <v>974</v>
      </c>
      <c r="AK43" s="1" t="s">
        <v>975</v>
      </c>
      <c r="AL43" s="1" t="s">
        <v>976</v>
      </c>
      <c r="AM43" s="1" t="s">
        <v>977</v>
      </c>
      <c r="AN43" s="1" t="s">
        <v>470</v>
      </c>
      <c r="AO43" s="1" t="s">
        <v>471</v>
      </c>
      <c r="AP43" s="1" t="s">
        <v>147</v>
      </c>
      <c r="AQ43" s="1" t="s">
        <v>148</v>
      </c>
      <c r="AR43" s="1" t="s">
        <v>149</v>
      </c>
      <c r="AS43" s="1" t="s">
        <v>150</v>
      </c>
      <c r="AT43" s="1" t="s">
        <v>151</v>
      </c>
      <c r="AU43" s="1" t="s">
        <v>490</v>
      </c>
      <c r="AV43" s="1"/>
      <c r="AW43" s="1"/>
      <c r="AX43" s="1"/>
      <c r="AY43" s="1"/>
    </row>
    <row r="44" spans="1:51" ht="63" customHeight="1">
      <c r="A44" s="1"/>
      <c r="B44" s="12"/>
      <c r="C44" s="8" t="s">
        <v>491</v>
      </c>
      <c r="D44" s="16" t="s">
        <v>636</v>
      </c>
      <c r="E44" s="17" t="s">
        <v>637</v>
      </c>
      <c r="F44" s="21"/>
      <c r="G44" s="11"/>
      <c r="H44" s="11"/>
      <c r="I44" s="11"/>
      <c r="J44" s="11"/>
      <c r="K44" s="6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5"/>
      <c r="Y44" s="15"/>
      <c r="Z44" s="54"/>
      <c r="AA44" s="54"/>
      <c r="AB44" s="55"/>
      <c r="AC44" s="56"/>
      <c r="AD44" s="1"/>
      <c r="AE44" s="1" t="s">
        <v>638</v>
      </c>
      <c r="AF44" s="1" t="s">
        <v>558</v>
      </c>
      <c r="AG44" s="1" t="s">
        <v>559</v>
      </c>
      <c r="AH44" s="1" t="s">
        <v>217</v>
      </c>
      <c r="AI44" s="1" t="s">
        <v>218</v>
      </c>
      <c r="AJ44" s="1" t="s">
        <v>219</v>
      </c>
      <c r="AK44" s="1" t="s">
        <v>220</v>
      </c>
      <c r="AL44" s="1" t="s">
        <v>221</v>
      </c>
      <c r="AM44" s="1" t="s">
        <v>222</v>
      </c>
      <c r="AN44" s="1" t="s">
        <v>223</v>
      </c>
      <c r="AO44" s="1" t="s">
        <v>801</v>
      </c>
      <c r="AP44" s="1" t="s">
        <v>802</v>
      </c>
      <c r="AQ44" s="1" t="s">
        <v>803</v>
      </c>
      <c r="AR44" s="1" t="s">
        <v>804</v>
      </c>
      <c r="AS44" s="1" t="s">
        <v>805</v>
      </c>
      <c r="AT44" s="1" t="s">
        <v>396</v>
      </c>
      <c r="AU44" s="1" t="s">
        <v>397</v>
      </c>
      <c r="AV44" s="1"/>
      <c r="AW44" s="1"/>
      <c r="AX44" s="1"/>
      <c r="AY44" s="1"/>
    </row>
    <row r="45" spans="1:51" ht="51" customHeight="1">
      <c r="A45" s="1"/>
      <c r="B45" s="18"/>
      <c r="C45" s="8" t="s">
        <v>398</v>
      </c>
      <c r="D45" s="16" t="s">
        <v>826</v>
      </c>
      <c r="E45" s="17" t="s">
        <v>412</v>
      </c>
      <c r="F45" s="21"/>
      <c r="G45" s="11"/>
      <c r="H45" s="11"/>
      <c r="I45" s="11"/>
      <c r="J45" s="11"/>
      <c r="K45" s="6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5"/>
      <c r="Y45" s="15"/>
      <c r="Z45" s="54"/>
      <c r="AA45" s="54"/>
      <c r="AB45" s="55"/>
      <c r="AC45" s="56"/>
      <c r="AD45" s="1"/>
      <c r="AE45" s="1" t="s">
        <v>413</v>
      </c>
      <c r="AF45" s="1" t="s">
        <v>414</v>
      </c>
      <c r="AG45" s="1" t="s">
        <v>415</v>
      </c>
      <c r="AH45" s="1" t="s">
        <v>416</v>
      </c>
      <c r="AI45" s="1" t="s">
        <v>417</v>
      </c>
      <c r="AJ45" s="1" t="s">
        <v>418</v>
      </c>
      <c r="AK45" s="1" t="s">
        <v>246</v>
      </c>
      <c r="AL45" s="1" t="s">
        <v>247</v>
      </c>
      <c r="AM45" s="1" t="s">
        <v>595</v>
      </c>
      <c r="AN45" s="1" t="s">
        <v>596</v>
      </c>
      <c r="AO45" s="1" t="s">
        <v>727</v>
      </c>
      <c r="AP45" s="1" t="s">
        <v>921</v>
      </c>
      <c r="AQ45" s="1" t="s">
        <v>922</v>
      </c>
      <c r="AR45" s="1" t="s">
        <v>923</v>
      </c>
      <c r="AS45" s="1" t="s">
        <v>924</v>
      </c>
      <c r="AT45" s="1" t="s">
        <v>911</v>
      </c>
      <c r="AU45" s="1" t="s">
        <v>912</v>
      </c>
      <c r="AV45" s="1"/>
      <c r="AW45" s="1"/>
      <c r="AX45" s="1"/>
      <c r="AY45" s="1"/>
    </row>
    <row r="46" spans="1:51" ht="57" customHeight="1">
      <c r="A46" s="1"/>
      <c r="B46" s="18"/>
      <c r="C46" s="8" t="s">
        <v>913</v>
      </c>
      <c r="D46" s="16" t="s">
        <v>272</v>
      </c>
      <c r="E46" s="17" t="s">
        <v>273</v>
      </c>
      <c r="F46" s="21"/>
      <c r="G46" s="11"/>
      <c r="H46" s="11"/>
      <c r="I46" s="11"/>
      <c r="J46" s="11"/>
      <c r="K46" s="6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5"/>
      <c r="Y46" s="15"/>
      <c r="Z46" s="54"/>
      <c r="AA46" s="54"/>
      <c r="AB46" s="55"/>
      <c r="AC46" s="56"/>
      <c r="AD46" s="1"/>
      <c r="AE46" s="1" t="s">
        <v>274</v>
      </c>
      <c r="AF46" s="1" t="s">
        <v>626</v>
      </c>
      <c r="AG46" s="1" t="s">
        <v>627</v>
      </c>
      <c r="AH46" s="1" t="s">
        <v>628</v>
      </c>
      <c r="AI46" s="1" t="s">
        <v>629</v>
      </c>
      <c r="AJ46" s="1" t="s">
        <v>630</v>
      </c>
      <c r="AK46" s="1" t="s">
        <v>876</v>
      </c>
      <c r="AL46" s="1" t="s">
        <v>877</v>
      </c>
      <c r="AM46" s="1" t="s">
        <v>878</v>
      </c>
      <c r="AN46" s="1" t="s">
        <v>879</v>
      </c>
      <c r="AO46" s="1" t="s">
        <v>1036</v>
      </c>
      <c r="AP46" s="1" t="s">
        <v>1037</v>
      </c>
      <c r="AQ46" s="1" t="s">
        <v>1038</v>
      </c>
      <c r="AR46" s="1" t="s">
        <v>1039</v>
      </c>
      <c r="AS46" s="1" t="s">
        <v>1040</v>
      </c>
      <c r="AT46" s="1" t="s">
        <v>197</v>
      </c>
      <c r="AU46" s="1" t="s">
        <v>198</v>
      </c>
      <c r="AV46" s="1"/>
      <c r="AW46" s="1"/>
      <c r="AX46" s="1"/>
      <c r="AY46" s="1"/>
    </row>
    <row r="47" spans="1:51" ht="132" customHeight="1">
      <c r="A47" s="1"/>
      <c r="B47" s="12"/>
      <c r="C47" s="8" t="s">
        <v>199</v>
      </c>
      <c r="D47" s="16" t="s">
        <v>200</v>
      </c>
      <c r="E47" s="17" t="s">
        <v>201</v>
      </c>
      <c r="F47" s="21" t="s">
        <v>0</v>
      </c>
      <c r="G47" s="11"/>
      <c r="H47" s="11"/>
      <c r="I47" s="77" t="s">
        <v>1124</v>
      </c>
      <c r="J47" s="11"/>
      <c r="K47" s="79" t="s">
        <v>1126</v>
      </c>
      <c r="L47" s="11"/>
      <c r="M47" s="11"/>
      <c r="N47" s="11"/>
      <c r="O47" s="11"/>
      <c r="P47" s="11"/>
      <c r="Q47" s="71" t="s">
        <v>1120</v>
      </c>
      <c r="R47" s="71" t="s">
        <v>1119</v>
      </c>
      <c r="S47" s="71" t="s">
        <v>1151</v>
      </c>
      <c r="T47" s="11"/>
      <c r="U47" s="11"/>
      <c r="V47" s="54">
        <v>20</v>
      </c>
      <c r="W47" s="54">
        <v>20</v>
      </c>
      <c r="X47" s="54">
        <v>30</v>
      </c>
      <c r="Y47" s="54">
        <v>100</v>
      </c>
      <c r="Z47" s="54">
        <v>109</v>
      </c>
      <c r="AA47" s="54">
        <v>116</v>
      </c>
      <c r="AB47" s="55"/>
      <c r="AC47" s="56"/>
      <c r="AD47" s="1"/>
      <c r="AE47" s="1" t="s">
        <v>202</v>
      </c>
      <c r="AF47" s="1" t="s">
        <v>203</v>
      </c>
      <c r="AG47" s="1" t="s">
        <v>204</v>
      </c>
      <c r="AH47" s="1" t="s">
        <v>835</v>
      </c>
      <c r="AI47" s="1" t="s">
        <v>836</v>
      </c>
      <c r="AJ47" s="1" t="s">
        <v>837</v>
      </c>
      <c r="AK47" s="1" t="s">
        <v>838</v>
      </c>
      <c r="AL47" s="1" t="s">
        <v>839</v>
      </c>
      <c r="AM47" s="1" t="s">
        <v>840</v>
      </c>
      <c r="AN47" s="1" t="s">
        <v>841</v>
      </c>
      <c r="AO47" s="1" t="s">
        <v>981</v>
      </c>
      <c r="AP47" s="1" t="s">
        <v>982</v>
      </c>
      <c r="AQ47" s="1" t="s">
        <v>983</v>
      </c>
      <c r="AR47" s="1" t="s">
        <v>984</v>
      </c>
      <c r="AS47" s="1" t="s">
        <v>985</v>
      </c>
      <c r="AT47" s="1" t="s">
        <v>986</v>
      </c>
      <c r="AU47" s="1" t="s">
        <v>105</v>
      </c>
      <c r="AV47" s="1"/>
      <c r="AW47" s="1"/>
      <c r="AX47" s="1"/>
      <c r="AY47" s="1"/>
    </row>
    <row r="48" spans="1:51" ht="77.25" customHeight="1">
      <c r="A48" s="1"/>
      <c r="B48" s="18"/>
      <c r="C48" s="8" t="s">
        <v>106</v>
      </c>
      <c r="D48" s="16" t="s">
        <v>240</v>
      </c>
      <c r="E48" s="17" t="s">
        <v>241</v>
      </c>
      <c r="F48" s="21"/>
      <c r="G48" s="11"/>
      <c r="H48" s="11"/>
      <c r="I48" s="11"/>
      <c r="J48" s="11"/>
      <c r="K48" s="6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4"/>
      <c r="W48" s="54"/>
      <c r="X48" s="15"/>
      <c r="Y48" s="15"/>
      <c r="Z48" s="54"/>
      <c r="AA48" s="54"/>
      <c r="AB48" s="55"/>
      <c r="AC48" s="56"/>
      <c r="AD48" s="1"/>
      <c r="AE48" s="1" t="s">
        <v>242</v>
      </c>
      <c r="AF48" s="1" t="s">
        <v>243</v>
      </c>
      <c r="AG48" s="1" t="s">
        <v>244</v>
      </c>
      <c r="AH48" s="1" t="s">
        <v>245</v>
      </c>
      <c r="AI48" s="1" t="s">
        <v>842</v>
      </c>
      <c r="AJ48" s="1" t="s">
        <v>843</v>
      </c>
      <c r="AK48" s="1" t="s">
        <v>844</v>
      </c>
      <c r="AL48" s="1" t="s">
        <v>845</v>
      </c>
      <c r="AM48" s="1" t="s">
        <v>846</v>
      </c>
      <c r="AN48" s="1" t="s">
        <v>847</v>
      </c>
      <c r="AO48" s="1" t="s">
        <v>114</v>
      </c>
      <c r="AP48" s="1" t="s">
        <v>591</v>
      </c>
      <c r="AQ48" s="1" t="s">
        <v>592</v>
      </c>
      <c r="AR48" s="1" t="s">
        <v>428</v>
      </c>
      <c r="AS48" s="1" t="s">
        <v>29</v>
      </c>
      <c r="AT48" s="1" t="s">
        <v>30</v>
      </c>
      <c r="AU48" s="1" t="s">
        <v>31</v>
      </c>
      <c r="AV48" s="1"/>
      <c r="AW48" s="1"/>
      <c r="AX48" s="1"/>
      <c r="AY48" s="1"/>
    </row>
    <row r="49" spans="1:51" ht="108.75" customHeight="1">
      <c r="A49" s="1"/>
      <c r="B49" s="18"/>
      <c r="C49" s="8" t="s">
        <v>32</v>
      </c>
      <c r="D49" s="16" t="s">
        <v>325</v>
      </c>
      <c r="E49" s="17" t="s">
        <v>296</v>
      </c>
      <c r="F49" s="21" t="s">
        <v>988</v>
      </c>
      <c r="G49" s="11"/>
      <c r="H49" s="11"/>
      <c r="I49" s="76" t="s">
        <v>1124</v>
      </c>
      <c r="J49" s="11" t="s">
        <v>1094</v>
      </c>
      <c r="K49" s="79" t="s">
        <v>1126</v>
      </c>
      <c r="L49" s="11"/>
      <c r="M49" s="11"/>
      <c r="N49" s="11"/>
      <c r="O49" s="11"/>
      <c r="P49" s="11"/>
      <c r="Q49" s="71" t="s">
        <v>1120</v>
      </c>
      <c r="R49" s="71" t="s">
        <v>1119</v>
      </c>
      <c r="S49" s="71" t="s">
        <v>1151</v>
      </c>
      <c r="T49" s="11"/>
      <c r="U49" s="11"/>
      <c r="V49" s="54">
        <v>488.91</v>
      </c>
      <c r="W49" s="54">
        <v>488.2</v>
      </c>
      <c r="X49" s="54">
        <v>602.046</v>
      </c>
      <c r="Y49" s="54">
        <v>748</v>
      </c>
      <c r="Z49" s="54">
        <v>816</v>
      </c>
      <c r="AA49" s="54">
        <v>865</v>
      </c>
      <c r="AB49" s="55"/>
      <c r="AC49" s="56"/>
      <c r="AD49" s="1"/>
      <c r="AE49" s="1" t="s">
        <v>297</v>
      </c>
      <c r="AF49" s="1" t="s">
        <v>298</v>
      </c>
      <c r="AG49" s="1" t="s">
        <v>966</v>
      </c>
      <c r="AH49" s="1" t="s">
        <v>967</v>
      </c>
      <c r="AI49" s="1" t="s">
        <v>968</v>
      </c>
      <c r="AJ49" s="1" t="s">
        <v>969</v>
      </c>
      <c r="AK49" s="1" t="s">
        <v>970</v>
      </c>
      <c r="AL49" s="1" t="s">
        <v>380</v>
      </c>
      <c r="AM49" s="1" t="s">
        <v>229</v>
      </c>
      <c r="AN49" s="1" t="s">
        <v>230</v>
      </c>
      <c r="AO49" s="1" t="s">
        <v>231</v>
      </c>
      <c r="AP49" s="1" t="s">
        <v>232</v>
      </c>
      <c r="AQ49" s="1" t="s">
        <v>741</v>
      </c>
      <c r="AR49" s="1" t="s">
        <v>233</v>
      </c>
      <c r="AS49" s="1" t="s">
        <v>234</v>
      </c>
      <c r="AT49" s="1" t="s">
        <v>484</v>
      </c>
      <c r="AU49" s="1" t="s">
        <v>485</v>
      </c>
      <c r="AV49" s="1"/>
      <c r="AW49" s="1"/>
      <c r="AX49" s="1"/>
      <c r="AY49" s="1"/>
    </row>
    <row r="50" spans="1:51" ht="87" customHeight="1">
      <c r="A50" s="1"/>
      <c r="B50" s="12"/>
      <c r="C50" s="8" t="s">
        <v>486</v>
      </c>
      <c r="D50" s="16" t="s">
        <v>487</v>
      </c>
      <c r="E50" s="17" t="s">
        <v>488</v>
      </c>
      <c r="F50" s="21"/>
      <c r="G50" s="11"/>
      <c r="H50" s="11"/>
      <c r="I50" s="11"/>
      <c r="J50" s="11"/>
      <c r="K50" s="6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5"/>
      <c r="Y50" s="15"/>
      <c r="Z50" s="54"/>
      <c r="AA50" s="54"/>
      <c r="AB50" s="55"/>
      <c r="AC50" s="56"/>
      <c r="AD50" s="1"/>
      <c r="AE50" s="1" t="s">
        <v>489</v>
      </c>
      <c r="AF50" s="1" t="s">
        <v>909</v>
      </c>
      <c r="AG50" s="1" t="s">
        <v>910</v>
      </c>
      <c r="AH50" s="1" t="s">
        <v>381</v>
      </c>
      <c r="AI50" s="1" t="s">
        <v>169</v>
      </c>
      <c r="AJ50" s="1" t="s">
        <v>170</v>
      </c>
      <c r="AK50" s="1" t="s">
        <v>171</v>
      </c>
      <c r="AL50" s="1" t="s">
        <v>172</v>
      </c>
      <c r="AM50" s="1" t="s">
        <v>321</v>
      </c>
      <c r="AN50" s="1" t="s">
        <v>322</v>
      </c>
      <c r="AO50" s="1" t="s">
        <v>323</v>
      </c>
      <c r="AP50" s="1" t="s">
        <v>324</v>
      </c>
      <c r="AQ50" s="1" t="s">
        <v>1082</v>
      </c>
      <c r="AR50" s="1" t="s">
        <v>1083</v>
      </c>
      <c r="AS50" s="1" t="s">
        <v>1084</v>
      </c>
      <c r="AT50" s="1" t="s">
        <v>599</v>
      </c>
      <c r="AU50" s="1" t="s">
        <v>600</v>
      </c>
      <c r="AV50" s="1"/>
      <c r="AW50" s="1"/>
      <c r="AX50" s="1"/>
      <c r="AY50" s="1"/>
    </row>
    <row r="51" spans="1:51" ht="34.5" customHeight="1">
      <c r="A51" s="19"/>
      <c r="B51" s="7"/>
      <c r="C51" s="8" t="s">
        <v>601</v>
      </c>
      <c r="D51" s="16" t="s">
        <v>602</v>
      </c>
      <c r="E51" s="17" t="s">
        <v>603</v>
      </c>
      <c r="F51" s="21"/>
      <c r="G51" s="11"/>
      <c r="H51" s="11"/>
      <c r="I51" s="11"/>
      <c r="J51" s="11"/>
      <c r="K51" s="6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5"/>
      <c r="Y51" s="15"/>
      <c r="Z51" s="54"/>
      <c r="AA51" s="54"/>
      <c r="AB51" s="55"/>
      <c r="AC51" s="56"/>
      <c r="AD51" s="1"/>
      <c r="AE51" s="1" t="s">
        <v>733</v>
      </c>
      <c r="AF51" s="1" t="s">
        <v>823</v>
      </c>
      <c r="AG51" s="1" t="s">
        <v>824</v>
      </c>
      <c r="AH51" s="1" t="s">
        <v>825</v>
      </c>
      <c r="AI51" s="1" t="s">
        <v>472</v>
      </c>
      <c r="AJ51" s="1" t="s">
        <v>942</v>
      </c>
      <c r="AK51" s="1" t="s">
        <v>943</v>
      </c>
      <c r="AL51" s="1" t="s">
        <v>944</v>
      </c>
      <c r="AM51" s="1" t="s">
        <v>945</v>
      </c>
      <c r="AN51" s="1" t="s">
        <v>946</v>
      </c>
      <c r="AO51" s="1" t="s">
        <v>1080</v>
      </c>
      <c r="AP51" s="1" t="s">
        <v>1081</v>
      </c>
      <c r="AQ51" s="1" t="s">
        <v>407</v>
      </c>
      <c r="AR51" s="1" t="s">
        <v>408</v>
      </c>
      <c r="AS51" s="1" t="s">
        <v>409</v>
      </c>
      <c r="AT51" s="1" t="s">
        <v>410</v>
      </c>
      <c r="AU51" s="1" t="s">
        <v>411</v>
      </c>
      <c r="AV51" s="1"/>
      <c r="AW51" s="1"/>
      <c r="AX51" s="1"/>
      <c r="AY51" s="1"/>
    </row>
    <row r="52" spans="1:51" ht="49.5" customHeight="1">
      <c r="A52" s="1"/>
      <c r="B52" s="7"/>
      <c r="C52" s="8" t="s">
        <v>98</v>
      </c>
      <c r="D52" s="16" t="s">
        <v>99</v>
      </c>
      <c r="E52" s="17" t="s">
        <v>100</v>
      </c>
      <c r="F52" s="21"/>
      <c r="G52" s="11"/>
      <c r="H52" s="11"/>
      <c r="I52" s="11"/>
      <c r="J52" s="11"/>
      <c r="K52" s="6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5"/>
      <c r="Y52" s="15"/>
      <c r="Z52" s="54"/>
      <c r="AA52" s="54"/>
      <c r="AB52" s="55"/>
      <c r="AC52" s="56"/>
      <c r="AD52" s="1"/>
      <c r="AE52" s="1" t="s">
        <v>101</v>
      </c>
      <c r="AF52" s="1" t="s">
        <v>102</v>
      </c>
      <c r="AG52" s="1" t="s">
        <v>103</v>
      </c>
      <c r="AH52" s="1" t="s">
        <v>104</v>
      </c>
      <c r="AI52" s="1" t="s">
        <v>1048</v>
      </c>
      <c r="AJ52" s="1" t="s">
        <v>1049</v>
      </c>
      <c r="AK52" s="1" t="s">
        <v>1050</v>
      </c>
      <c r="AL52" s="1" t="s">
        <v>1051</v>
      </c>
      <c r="AM52" s="1" t="s">
        <v>1052</v>
      </c>
      <c r="AN52" s="1" t="s">
        <v>1053</v>
      </c>
      <c r="AO52" s="1" t="s">
        <v>1054</v>
      </c>
      <c r="AP52" s="1" t="s">
        <v>714</v>
      </c>
      <c r="AQ52" s="1" t="s">
        <v>715</v>
      </c>
      <c r="AR52" s="1" t="s">
        <v>716</v>
      </c>
      <c r="AS52" s="1" t="s">
        <v>717</v>
      </c>
      <c r="AT52" s="1" t="s">
        <v>718</v>
      </c>
      <c r="AU52" s="1" t="s">
        <v>179</v>
      </c>
      <c r="AV52" s="1"/>
      <c r="AW52" s="1"/>
      <c r="AX52" s="1"/>
      <c r="AY52" s="1"/>
    </row>
    <row r="53" spans="1:51" ht="90.75" customHeight="1">
      <c r="A53" s="1"/>
      <c r="B53" s="7"/>
      <c r="C53" s="42" t="s">
        <v>452</v>
      </c>
      <c r="D53" s="46" t="s">
        <v>444</v>
      </c>
      <c r="E53" s="17"/>
      <c r="F53" s="21"/>
      <c r="G53" s="11"/>
      <c r="H53" s="11"/>
      <c r="I53" s="11"/>
      <c r="J53" s="11"/>
      <c r="K53" s="6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5"/>
      <c r="Y53" s="15"/>
      <c r="Z53" s="54"/>
      <c r="AA53" s="54"/>
      <c r="AB53" s="55"/>
      <c r="AC53" s="5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33.75" customHeight="1">
      <c r="A54" s="1"/>
      <c r="B54" s="7"/>
      <c r="C54" s="42" t="s">
        <v>453</v>
      </c>
      <c r="D54" s="46" t="s">
        <v>445</v>
      </c>
      <c r="E54" s="17"/>
      <c r="F54" s="21"/>
      <c r="G54" s="11"/>
      <c r="H54" s="11"/>
      <c r="I54" s="11"/>
      <c r="J54" s="11"/>
      <c r="K54" s="6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5"/>
      <c r="Y54" s="15"/>
      <c r="Z54" s="54"/>
      <c r="AA54" s="54"/>
      <c r="AB54" s="55"/>
      <c r="AC54" s="5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28.5" customHeight="1">
      <c r="A55" s="1"/>
      <c r="B55" s="7"/>
      <c r="C55" s="42" t="s">
        <v>454</v>
      </c>
      <c r="D55" s="46" t="s">
        <v>446</v>
      </c>
      <c r="E55" s="17"/>
      <c r="F55" s="21"/>
      <c r="G55" s="11"/>
      <c r="H55" s="11"/>
      <c r="I55" s="11"/>
      <c r="J55" s="11"/>
      <c r="K55" s="69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5"/>
      <c r="Y55" s="15"/>
      <c r="Z55" s="54"/>
      <c r="AA55" s="54"/>
      <c r="AB55" s="55"/>
      <c r="AC55" s="56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49.5" customHeight="1">
      <c r="A56" s="1"/>
      <c r="B56" s="7"/>
      <c r="C56" s="42" t="s">
        <v>455</v>
      </c>
      <c r="D56" s="46" t="s">
        <v>447</v>
      </c>
      <c r="E56" s="17"/>
      <c r="F56" s="21"/>
      <c r="G56" s="11"/>
      <c r="H56" s="11"/>
      <c r="I56" s="11"/>
      <c r="J56" s="11"/>
      <c r="K56" s="6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5"/>
      <c r="Y56" s="15"/>
      <c r="Z56" s="54"/>
      <c r="AA56" s="54"/>
      <c r="AB56" s="55"/>
      <c r="AC56" s="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27" customHeight="1">
      <c r="A57" s="1"/>
      <c r="B57" s="7"/>
      <c r="C57" s="42" t="s">
        <v>456</v>
      </c>
      <c r="D57" s="46" t="s">
        <v>448</v>
      </c>
      <c r="E57" s="17"/>
      <c r="F57" s="21"/>
      <c r="G57" s="11"/>
      <c r="H57" s="11"/>
      <c r="I57" s="11"/>
      <c r="J57" s="11"/>
      <c r="K57" s="69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5"/>
      <c r="Y57" s="15"/>
      <c r="Z57" s="54"/>
      <c r="AA57" s="54"/>
      <c r="AB57" s="55"/>
      <c r="AC57" s="56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39" customHeight="1">
      <c r="A58" s="1"/>
      <c r="B58" s="7"/>
      <c r="C58" s="42" t="s">
        <v>457</v>
      </c>
      <c r="D58" s="46" t="s">
        <v>449</v>
      </c>
      <c r="E58" s="17"/>
      <c r="F58" s="21"/>
      <c r="G58" s="11"/>
      <c r="H58" s="11"/>
      <c r="I58" s="11"/>
      <c r="J58" s="11"/>
      <c r="K58" s="6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5"/>
      <c r="Y58" s="15"/>
      <c r="Z58" s="54"/>
      <c r="AA58" s="54"/>
      <c r="AB58" s="55"/>
      <c r="AC58" s="56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0.75" customHeight="1">
      <c r="A59" s="1"/>
      <c r="B59" s="7"/>
      <c r="C59" s="42" t="s">
        <v>458</v>
      </c>
      <c r="D59" s="46" t="s">
        <v>450</v>
      </c>
      <c r="E59" s="17"/>
      <c r="F59" s="50" t="s">
        <v>3</v>
      </c>
      <c r="G59" s="11"/>
      <c r="H59" s="11"/>
      <c r="I59" s="76" t="s">
        <v>1124</v>
      </c>
      <c r="J59" s="11" t="s">
        <v>1095</v>
      </c>
      <c r="K59" s="79" t="s">
        <v>1126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5"/>
      <c r="Y59" s="15"/>
      <c r="Z59" s="54"/>
      <c r="AA59" s="54"/>
      <c r="AB59" s="55"/>
      <c r="AC59" s="56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03.5" customHeight="1">
      <c r="A60" s="1"/>
      <c r="B60" s="7"/>
      <c r="C60" s="42" t="s">
        <v>459</v>
      </c>
      <c r="D60" s="46" t="s">
        <v>451</v>
      </c>
      <c r="E60" s="17"/>
      <c r="F60" s="50" t="s">
        <v>4</v>
      </c>
      <c r="G60" s="11"/>
      <c r="H60" s="11"/>
      <c r="I60" s="11"/>
      <c r="J60" s="11"/>
      <c r="K60" s="6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5"/>
      <c r="Y60" s="15"/>
      <c r="Z60" s="54"/>
      <c r="AA60" s="54"/>
      <c r="AB60" s="55"/>
      <c r="AC60" s="5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98.25" customHeight="1">
      <c r="A61" s="19"/>
      <c r="B61" s="7"/>
      <c r="C61" s="26" t="s">
        <v>180</v>
      </c>
      <c r="D61" s="35" t="s">
        <v>181</v>
      </c>
      <c r="E61" s="36" t="s">
        <v>182</v>
      </c>
      <c r="F61" s="49">
        <v>1000.1101</v>
      </c>
      <c r="G61" s="29"/>
      <c r="H61" s="29"/>
      <c r="I61" s="29" t="s">
        <v>117</v>
      </c>
      <c r="J61" s="29" t="s">
        <v>235</v>
      </c>
      <c r="K61" s="80"/>
      <c r="L61" s="29"/>
      <c r="M61" s="29"/>
      <c r="N61" s="29"/>
      <c r="O61" s="29"/>
      <c r="P61" s="29"/>
      <c r="Q61" s="29" t="s">
        <v>1096</v>
      </c>
      <c r="R61" s="29"/>
      <c r="S61" s="29"/>
      <c r="T61" s="29"/>
      <c r="U61" s="29"/>
      <c r="V61" s="29">
        <v>23.8</v>
      </c>
      <c r="W61" s="29">
        <v>23.8</v>
      </c>
      <c r="X61" s="29">
        <v>124.7</v>
      </c>
      <c r="Y61" s="29">
        <v>20.8</v>
      </c>
      <c r="Z61" s="57"/>
      <c r="AA61" s="57"/>
      <c r="AB61" s="58"/>
      <c r="AC61" s="56"/>
      <c r="AD61" s="1"/>
      <c r="AE61" s="1" t="s">
        <v>183</v>
      </c>
      <c r="AF61" s="1" t="s">
        <v>184</v>
      </c>
      <c r="AG61" s="1" t="s">
        <v>185</v>
      </c>
      <c r="AH61" s="1" t="s">
        <v>186</v>
      </c>
      <c r="AI61" s="1" t="s">
        <v>978</v>
      </c>
      <c r="AJ61" s="1" t="s">
        <v>979</v>
      </c>
      <c r="AK61" s="1" t="s">
        <v>980</v>
      </c>
      <c r="AL61" s="1" t="s">
        <v>668</v>
      </c>
      <c r="AM61" s="1" t="s">
        <v>669</v>
      </c>
      <c r="AN61" s="1" t="s">
        <v>670</v>
      </c>
      <c r="AO61" s="1" t="s">
        <v>254</v>
      </c>
      <c r="AP61" s="1" t="s">
        <v>931</v>
      </c>
      <c r="AQ61" s="1" t="s">
        <v>932</v>
      </c>
      <c r="AR61" s="1" t="s">
        <v>933</v>
      </c>
      <c r="AS61" s="1" t="s">
        <v>934</v>
      </c>
      <c r="AT61" s="1" t="s">
        <v>935</v>
      </c>
      <c r="AU61" s="1" t="s">
        <v>936</v>
      </c>
      <c r="AV61" s="1"/>
      <c r="AW61" s="1"/>
      <c r="AX61" s="1"/>
      <c r="AY61" s="1"/>
    </row>
    <row r="62" spans="1:51" ht="82.5" customHeight="1">
      <c r="A62" s="19"/>
      <c r="B62" s="7"/>
      <c r="C62" s="42" t="s">
        <v>860</v>
      </c>
      <c r="D62" s="43" t="s">
        <v>419</v>
      </c>
      <c r="E62" s="14"/>
      <c r="F62" s="21"/>
      <c r="G62" s="11"/>
      <c r="H62" s="11"/>
      <c r="I62" s="11"/>
      <c r="J62" s="11"/>
      <c r="K62" s="6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1"/>
      <c r="W62" s="11"/>
      <c r="X62" s="15"/>
      <c r="Y62" s="54"/>
      <c r="Z62" s="54"/>
      <c r="AA62" s="54"/>
      <c r="AB62" s="55"/>
      <c r="AC62" s="5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38.25" customHeight="1">
      <c r="A63" s="19"/>
      <c r="B63" s="7"/>
      <c r="C63" s="44" t="s">
        <v>856</v>
      </c>
      <c r="D63" s="45" t="s">
        <v>460</v>
      </c>
      <c r="E63" s="14"/>
      <c r="F63" s="21"/>
      <c r="G63" s="11"/>
      <c r="H63" s="11"/>
      <c r="I63" s="11"/>
      <c r="J63" s="11"/>
      <c r="K63" s="6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5"/>
      <c r="Y63" s="54"/>
      <c r="Z63" s="54"/>
      <c r="AA63" s="54"/>
      <c r="AB63" s="55"/>
      <c r="AC63" s="5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38.25" customHeight="1">
      <c r="A64" s="19"/>
      <c r="B64" s="7"/>
      <c r="C64" s="44" t="s">
        <v>856</v>
      </c>
      <c r="D64" s="45" t="s">
        <v>461</v>
      </c>
      <c r="E64" s="14"/>
      <c r="F64" s="21"/>
      <c r="G64" s="11"/>
      <c r="H64" s="11"/>
      <c r="I64" s="11"/>
      <c r="J64" s="11"/>
      <c r="K64" s="6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5"/>
      <c r="Y64" s="54"/>
      <c r="Z64" s="54"/>
      <c r="AA64" s="54"/>
      <c r="AB64" s="55"/>
      <c r="AC64" s="5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46.5" customHeight="1">
      <c r="A65" s="19"/>
      <c r="B65" s="7"/>
      <c r="C65" s="42" t="s">
        <v>857</v>
      </c>
      <c r="D65" s="46" t="s">
        <v>224</v>
      </c>
      <c r="E65" s="14"/>
      <c r="F65" s="21"/>
      <c r="G65" s="11"/>
      <c r="H65" s="11"/>
      <c r="I65" s="11"/>
      <c r="J65" s="11"/>
      <c r="K65" s="6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5"/>
      <c r="Y65" s="54"/>
      <c r="Z65" s="54"/>
      <c r="AA65" s="54"/>
      <c r="AB65" s="55"/>
      <c r="AC65" s="5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46.5" customHeight="1">
      <c r="A66" s="19"/>
      <c r="B66" s="7"/>
      <c r="C66" s="42" t="s">
        <v>859</v>
      </c>
      <c r="D66" s="46" t="s">
        <v>783</v>
      </c>
      <c r="E66" s="14"/>
      <c r="F66" s="21"/>
      <c r="G66" s="11"/>
      <c r="H66" s="11"/>
      <c r="I66" s="11"/>
      <c r="J66" s="11"/>
      <c r="K66" s="6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5"/>
      <c r="Y66" s="54"/>
      <c r="Z66" s="54"/>
      <c r="AA66" s="54"/>
      <c r="AB66" s="55"/>
      <c r="AC66" s="5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71.25" customHeight="1">
      <c r="A67" s="19"/>
      <c r="B67" s="7"/>
      <c r="C67" s="42" t="s">
        <v>858</v>
      </c>
      <c r="D67" s="46" t="s">
        <v>738</v>
      </c>
      <c r="E67" s="14"/>
      <c r="F67" s="21"/>
      <c r="G67" s="11"/>
      <c r="H67" s="11"/>
      <c r="I67" s="11"/>
      <c r="J67" s="11"/>
      <c r="K67" s="6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5"/>
      <c r="Y67" s="54"/>
      <c r="Z67" s="54"/>
      <c r="AA67" s="54"/>
      <c r="AB67" s="55"/>
      <c r="AC67" s="5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01.25" customHeight="1">
      <c r="A68" s="19"/>
      <c r="B68" s="7"/>
      <c r="C68" s="62" t="s">
        <v>1100</v>
      </c>
      <c r="D68" s="61" t="s">
        <v>1101</v>
      </c>
      <c r="E68" s="63" t="s">
        <v>1102</v>
      </c>
      <c r="F68" s="65" t="s">
        <v>1149</v>
      </c>
      <c r="G68" s="11"/>
      <c r="H68" s="11"/>
      <c r="I68" s="75" t="s">
        <v>1124</v>
      </c>
      <c r="J68" s="81" t="s">
        <v>1145</v>
      </c>
      <c r="K68" s="75" t="s">
        <v>1146</v>
      </c>
      <c r="L68" s="69"/>
      <c r="M68" s="69"/>
      <c r="N68" s="69"/>
      <c r="O68" s="69"/>
      <c r="P68" s="69"/>
      <c r="Q68" s="71" t="s">
        <v>1147</v>
      </c>
      <c r="R68" s="87" t="s">
        <v>1119</v>
      </c>
      <c r="S68" s="71" t="s">
        <v>1148</v>
      </c>
      <c r="T68" s="11"/>
      <c r="U68" s="11"/>
      <c r="V68" s="11">
        <v>23.8</v>
      </c>
      <c r="W68" s="11">
        <v>23.8</v>
      </c>
      <c r="X68" s="15">
        <v>124.7</v>
      </c>
      <c r="Y68" s="54">
        <v>20.8</v>
      </c>
      <c r="Z68" s="54"/>
      <c r="AA68" s="54"/>
      <c r="AB68" s="55"/>
      <c r="AC68" s="5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27" customHeight="1">
      <c r="A69" s="1"/>
      <c r="B69" s="6"/>
      <c r="C69" s="38"/>
      <c r="D69" s="39" t="s">
        <v>937</v>
      </c>
      <c r="E69" s="14"/>
      <c r="F69" s="2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51"/>
      <c r="X69" s="15"/>
      <c r="Y69" s="54"/>
      <c r="Z69" s="54"/>
      <c r="AA69" s="54"/>
      <c r="AB69" s="55"/>
      <c r="AC69" s="56"/>
      <c r="AD69" s="1"/>
      <c r="AE69" s="1" t="s">
        <v>279</v>
      </c>
      <c r="AF69" s="1" t="s">
        <v>563</v>
      </c>
      <c r="AG69" s="1" t="s">
        <v>564</v>
      </c>
      <c r="AH69" s="1" t="s">
        <v>565</v>
      </c>
      <c r="AI69" s="1" t="s">
        <v>566</v>
      </c>
      <c r="AJ69" s="1" t="s">
        <v>567</v>
      </c>
      <c r="AK69" s="1" t="s">
        <v>7</v>
      </c>
      <c r="AL69" s="1" t="s">
        <v>8</v>
      </c>
      <c r="AM69" s="1" t="s">
        <v>426</v>
      </c>
      <c r="AN69" s="1" t="s">
        <v>427</v>
      </c>
      <c r="AO69" s="1" t="s">
        <v>542</v>
      </c>
      <c r="AP69" s="1" t="s">
        <v>440</v>
      </c>
      <c r="AQ69" s="1" t="s">
        <v>951</v>
      </c>
      <c r="AR69" s="1" t="s">
        <v>952</v>
      </c>
      <c r="AS69" s="1" t="s">
        <v>953</v>
      </c>
      <c r="AT69" s="1" t="s">
        <v>954</v>
      </c>
      <c r="AU69" s="1" t="s">
        <v>955</v>
      </c>
      <c r="AV69" s="1"/>
      <c r="AW69" s="1"/>
      <c r="AX69" s="1"/>
      <c r="AY69" s="1"/>
    </row>
    <row r="70" spans="1:51" ht="99.75" customHeight="1">
      <c r="A70" s="1"/>
      <c r="B70" s="6"/>
      <c r="C70" s="26" t="s">
        <v>956</v>
      </c>
      <c r="D70" s="40" t="s">
        <v>957</v>
      </c>
      <c r="E70" s="36" t="s">
        <v>1103</v>
      </c>
      <c r="F70" s="49">
        <v>200.203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>
        <f aca="true" t="shared" si="1" ref="V70:AA70">V71+V72</f>
        <v>296.87</v>
      </c>
      <c r="W70" s="29">
        <f t="shared" si="1"/>
        <v>296.87</v>
      </c>
      <c r="X70" s="29">
        <f t="shared" si="1"/>
        <v>299.632</v>
      </c>
      <c r="Y70" s="29">
        <f t="shared" si="1"/>
        <v>339.8</v>
      </c>
      <c r="Z70" s="29">
        <f t="shared" si="1"/>
        <v>0</v>
      </c>
      <c r="AA70" s="29">
        <f t="shared" si="1"/>
        <v>0</v>
      </c>
      <c r="AB70" s="58"/>
      <c r="AC70" s="56"/>
      <c r="AD70" s="1"/>
      <c r="AE70" s="1" t="s">
        <v>958</v>
      </c>
      <c r="AF70" s="1" t="s">
        <v>959</v>
      </c>
      <c r="AG70" s="1" t="s">
        <v>960</v>
      </c>
      <c r="AH70" s="1" t="s">
        <v>961</v>
      </c>
      <c r="AI70" s="1" t="s">
        <v>962</v>
      </c>
      <c r="AJ70" s="1" t="s">
        <v>963</v>
      </c>
      <c r="AK70" s="1" t="s">
        <v>812</v>
      </c>
      <c r="AL70" s="1" t="s">
        <v>579</v>
      </c>
      <c r="AM70" s="1" t="s">
        <v>580</v>
      </c>
      <c r="AN70" s="1" t="s">
        <v>581</v>
      </c>
      <c r="AO70" s="1" t="s">
        <v>582</v>
      </c>
      <c r="AP70" s="1" t="s">
        <v>940</v>
      </c>
      <c r="AQ70" s="1" t="s">
        <v>941</v>
      </c>
      <c r="AR70" s="1" t="s">
        <v>813</v>
      </c>
      <c r="AS70" s="1" t="s">
        <v>814</v>
      </c>
      <c r="AT70" s="1" t="s">
        <v>815</v>
      </c>
      <c r="AU70" s="1" t="s">
        <v>28</v>
      </c>
      <c r="AV70" s="1"/>
      <c r="AW70" s="1"/>
      <c r="AX70" s="1"/>
      <c r="AY70" s="1"/>
    </row>
    <row r="71" spans="1:51" ht="156" customHeight="1">
      <c r="A71" s="1"/>
      <c r="B71" s="7"/>
      <c r="C71" s="42" t="s">
        <v>462</v>
      </c>
      <c r="D71" s="47" t="s">
        <v>463</v>
      </c>
      <c r="E71" s="14" t="s">
        <v>1103</v>
      </c>
      <c r="F71" s="21"/>
      <c r="G71" s="11"/>
      <c r="H71" s="11"/>
      <c r="I71" s="95" t="s">
        <v>1138</v>
      </c>
      <c r="J71" s="85" t="s">
        <v>1139</v>
      </c>
      <c r="K71" s="82" t="s">
        <v>1140</v>
      </c>
      <c r="L71" s="83"/>
      <c r="M71" s="82" t="s">
        <v>1141</v>
      </c>
      <c r="N71" s="85" t="s">
        <v>1142</v>
      </c>
      <c r="O71" s="82" t="s">
        <v>1143</v>
      </c>
      <c r="P71" s="70"/>
      <c r="Q71" s="71" t="s">
        <v>1120</v>
      </c>
      <c r="R71" s="71" t="s">
        <v>1119</v>
      </c>
      <c r="S71" s="71" t="s">
        <v>1151</v>
      </c>
      <c r="T71" s="11"/>
      <c r="U71" s="11"/>
      <c r="V71" s="11">
        <v>295.87</v>
      </c>
      <c r="W71" s="11">
        <v>295.87</v>
      </c>
      <c r="X71" s="54">
        <v>298.632</v>
      </c>
      <c r="Y71" s="54">
        <v>339.8</v>
      </c>
      <c r="Z71" s="54"/>
      <c r="AA71" s="54"/>
      <c r="AB71" s="55"/>
      <c r="AC71" s="56"/>
      <c r="AD71" s="1"/>
      <c r="AE71" s="1" t="s">
        <v>605</v>
      </c>
      <c r="AF71" s="1" t="s">
        <v>606</v>
      </c>
      <c r="AG71" s="1" t="s">
        <v>692</v>
      </c>
      <c r="AH71" s="1" t="s">
        <v>693</v>
      </c>
      <c r="AI71" s="1" t="s">
        <v>694</v>
      </c>
      <c r="AJ71" s="1" t="s">
        <v>695</v>
      </c>
      <c r="AK71" s="1" t="s">
        <v>696</v>
      </c>
      <c r="AL71" s="1" t="s">
        <v>697</v>
      </c>
      <c r="AM71" s="1" t="s">
        <v>698</v>
      </c>
      <c r="AN71" s="1" t="s">
        <v>699</v>
      </c>
      <c r="AO71" s="1" t="s">
        <v>597</v>
      </c>
      <c r="AP71" s="1" t="s">
        <v>632</v>
      </c>
      <c r="AQ71" s="1" t="s">
        <v>633</v>
      </c>
      <c r="AR71" s="1" t="s">
        <v>634</v>
      </c>
      <c r="AS71" s="1" t="s">
        <v>635</v>
      </c>
      <c r="AT71" s="1" t="s">
        <v>375</v>
      </c>
      <c r="AU71" s="1" t="s">
        <v>227</v>
      </c>
      <c r="AV71" s="1"/>
      <c r="AW71" s="1"/>
      <c r="AX71" s="1"/>
      <c r="AY71" s="1"/>
    </row>
    <row r="72" spans="1:51" ht="195" customHeight="1">
      <c r="A72" s="1"/>
      <c r="B72" s="7"/>
      <c r="C72" s="42" t="s">
        <v>464</v>
      </c>
      <c r="D72" s="47" t="s">
        <v>465</v>
      </c>
      <c r="E72" s="14" t="s">
        <v>1104</v>
      </c>
      <c r="F72" s="21"/>
      <c r="G72" s="11"/>
      <c r="H72" s="11"/>
      <c r="I72" s="84" t="s">
        <v>1124</v>
      </c>
      <c r="J72" s="86" t="s">
        <v>1144</v>
      </c>
      <c r="K72" s="84" t="s">
        <v>1126</v>
      </c>
      <c r="L72" s="70"/>
      <c r="M72" s="84" t="s">
        <v>1135</v>
      </c>
      <c r="N72" s="86" t="s">
        <v>1136</v>
      </c>
      <c r="O72" s="84" t="s">
        <v>1137</v>
      </c>
      <c r="P72" s="70"/>
      <c r="Q72" s="71" t="s">
        <v>1120</v>
      </c>
      <c r="R72" s="71" t="s">
        <v>1119</v>
      </c>
      <c r="S72" s="71" t="s">
        <v>1151</v>
      </c>
      <c r="T72" s="11"/>
      <c r="U72" s="11"/>
      <c r="V72" s="15">
        <v>1</v>
      </c>
      <c r="W72" s="15">
        <v>1</v>
      </c>
      <c r="X72" s="15">
        <v>1</v>
      </c>
      <c r="Y72" s="54"/>
      <c r="Z72" s="54"/>
      <c r="AA72" s="54"/>
      <c r="AB72" s="55"/>
      <c r="AC72" s="5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>
      <c r="A73" s="1"/>
      <c r="B73" s="7"/>
      <c r="C73" s="20"/>
      <c r="D73" s="13" t="s">
        <v>937</v>
      </c>
      <c r="E73" s="14"/>
      <c r="F73" s="2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5"/>
      <c r="Y73" s="54"/>
      <c r="Z73" s="54"/>
      <c r="AA73" s="54"/>
      <c r="AB73" s="55"/>
      <c r="AC73" s="5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2.75" customHeight="1">
      <c r="A74" s="1"/>
      <c r="B74" s="12"/>
      <c r="C74" s="8" t="s">
        <v>228</v>
      </c>
      <c r="D74" s="13" t="s">
        <v>916</v>
      </c>
      <c r="E74" s="14" t="s">
        <v>917</v>
      </c>
      <c r="F74" s="2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5"/>
      <c r="Y74" s="54"/>
      <c r="Z74" s="54"/>
      <c r="AA74" s="54"/>
      <c r="AB74" s="55"/>
      <c r="AC74" s="56"/>
      <c r="AD74" s="1"/>
      <c r="AE74" s="1" t="s">
        <v>918</v>
      </c>
      <c r="AF74" s="1" t="s">
        <v>363</v>
      </c>
      <c r="AG74" s="1" t="s">
        <v>914</v>
      </c>
      <c r="AH74" s="1" t="s">
        <v>237</v>
      </c>
      <c r="AI74" s="1" t="s">
        <v>238</v>
      </c>
      <c r="AJ74" s="1" t="s">
        <v>18</v>
      </c>
      <c r="AK74" s="1" t="s">
        <v>1045</v>
      </c>
      <c r="AL74" s="1" t="s">
        <v>1046</v>
      </c>
      <c r="AM74" s="1" t="s">
        <v>1047</v>
      </c>
      <c r="AN74" s="1" t="s">
        <v>295</v>
      </c>
      <c r="AO74" s="1" t="s">
        <v>938</v>
      </c>
      <c r="AP74" s="1" t="s">
        <v>939</v>
      </c>
      <c r="AQ74" s="1" t="s">
        <v>867</v>
      </c>
      <c r="AR74" s="1" t="s">
        <v>868</v>
      </c>
      <c r="AS74" s="1" t="s">
        <v>869</v>
      </c>
      <c r="AT74" s="1" t="s">
        <v>870</v>
      </c>
      <c r="AU74" s="1" t="s">
        <v>33</v>
      </c>
      <c r="AV74" s="1"/>
      <c r="AW74" s="1"/>
      <c r="AX74" s="1"/>
      <c r="AY74" s="1"/>
    </row>
    <row r="75" spans="1:51" ht="15">
      <c r="A75" s="1"/>
      <c r="B75" s="12"/>
      <c r="C75" s="20"/>
      <c r="D75" s="13" t="s">
        <v>937</v>
      </c>
      <c r="E75" s="14"/>
      <c r="F75" s="2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5"/>
      <c r="Y75" s="54"/>
      <c r="Z75" s="54"/>
      <c r="AA75" s="54"/>
      <c r="AB75" s="55"/>
      <c r="AC75" s="56"/>
      <c r="AD75" s="1"/>
      <c r="AE75" s="1" t="s">
        <v>34</v>
      </c>
      <c r="AF75" s="1" t="s">
        <v>882</v>
      </c>
      <c r="AG75" s="1" t="s">
        <v>883</v>
      </c>
      <c r="AH75" s="1" t="s">
        <v>884</v>
      </c>
      <c r="AI75" s="1" t="s">
        <v>429</v>
      </c>
      <c r="AJ75" s="1" t="s">
        <v>430</v>
      </c>
      <c r="AK75" s="1" t="s">
        <v>115</v>
      </c>
      <c r="AL75" s="1" t="s">
        <v>116</v>
      </c>
      <c r="AM75" s="1" t="s">
        <v>492</v>
      </c>
      <c r="AN75" s="1" t="s">
        <v>493</v>
      </c>
      <c r="AO75" s="1" t="s">
        <v>683</v>
      </c>
      <c r="AP75" s="1" t="s">
        <v>684</v>
      </c>
      <c r="AQ75" s="1" t="s">
        <v>48</v>
      </c>
      <c r="AR75" s="1" t="s">
        <v>49</v>
      </c>
      <c r="AS75" s="1" t="s">
        <v>50</v>
      </c>
      <c r="AT75" s="1" t="s">
        <v>51</v>
      </c>
      <c r="AU75" s="1" t="s">
        <v>749</v>
      </c>
      <c r="AV75" s="1"/>
      <c r="AW75" s="1"/>
      <c r="AX75" s="1"/>
      <c r="AY75" s="1"/>
    </row>
    <row r="76" spans="1:51" ht="48" customHeight="1">
      <c r="A76" s="1"/>
      <c r="B76" s="12"/>
      <c r="C76" s="26"/>
      <c r="D76" s="27" t="s">
        <v>750</v>
      </c>
      <c r="E76" s="28"/>
      <c r="F76" s="4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1"/>
      <c r="U76" s="11"/>
      <c r="V76" s="41">
        <f aca="true" t="shared" si="2" ref="V76:AA76">V10+V61+V70</f>
        <v>45854.30000000002</v>
      </c>
      <c r="W76" s="41">
        <f t="shared" si="2"/>
        <v>44520.000000000015</v>
      </c>
      <c r="X76" s="41">
        <f t="shared" si="2"/>
        <v>57163.195159999996</v>
      </c>
      <c r="Y76" s="59">
        <f t="shared" si="2"/>
        <v>41169.22200000001</v>
      </c>
      <c r="Z76" s="59">
        <f t="shared" si="2"/>
        <v>43354.2</v>
      </c>
      <c r="AA76" s="59">
        <f t="shared" si="2"/>
        <v>45938.78</v>
      </c>
      <c r="AB76" s="55"/>
      <c r="AC76" s="56"/>
      <c r="AD76" s="1"/>
      <c r="AE76" s="1" t="s">
        <v>751</v>
      </c>
      <c r="AF76" s="1" t="s">
        <v>385</v>
      </c>
      <c r="AG76" s="1" t="s">
        <v>386</v>
      </c>
      <c r="AH76" s="1" t="s">
        <v>387</v>
      </c>
      <c r="AI76" s="1" t="s">
        <v>438</v>
      </c>
      <c r="AJ76" s="1" t="s">
        <v>86</v>
      </c>
      <c r="AK76" s="1" t="s">
        <v>87</v>
      </c>
      <c r="AL76" s="1" t="s">
        <v>88</v>
      </c>
      <c r="AM76" s="1" t="s">
        <v>89</v>
      </c>
      <c r="AN76" s="1" t="s">
        <v>90</v>
      </c>
      <c r="AO76" s="1" t="s">
        <v>91</v>
      </c>
      <c r="AP76" s="1" t="s">
        <v>92</v>
      </c>
      <c r="AQ76" s="1" t="s">
        <v>93</v>
      </c>
      <c r="AR76" s="1" t="s">
        <v>849</v>
      </c>
      <c r="AS76" s="1" t="s">
        <v>850</v>
      </c>
      <c r="AT76" s="1" t="s">
        <v>851</v>
      </c>
      <c r="AU76" s="1" t="s">
        <v>915</v>
      </c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5"/>
      <c r="W77" s="25"/>
      <c r="X77" s="25"/>
      <c r="Y77" s="56"/>
      <c r="Z77" s="56" t="s">
        <v>236</v>
      </c>
      <c r="AA77" s="56"/>
      <c r="AB77" s="56"/>
      <c r="AC77" s="5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3" t="s">
        <v>880</v>
      </c>
      <c r="O78" s="1"/>
      <c r="P78" s="1"/>
      <c r="Q78" s="1"/>
      <c r="R78" s="1"/>
      <c r="S78" s="1"/>
      <c r="T78" s="1"/>
      <c r="U78" s="1"/>
      <c r="V78" s="33" t="s">
        <v>1110</v>
      </c>
      <c r="W78" s="24"/>
      <c r="X78" s="34"/>
      <c r="Y78" s="56"/>
      <c r="Z78" s="56"/>
      <c r="AA78" s="56"/>
      <c r="AB78" s="56"/>
      <c r="AC78" s="56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3"/>
      <c r="O79" s="1"/>
      <c r="P79" s="1"/>
      <c r="Q79" s="1"/>
      <c r="R79" s="1"/>
      <c r="S79" s="1"/>
      <c r="T79" s="1"/>
      <c r="U79" s="1"/>
      <c r="V79" s="25"/>
      <c r="W79" s="25"/>
      <c r="X79" s="25"/>
      <c r="Y79" s="56"/>
      <c r="Z79" s="56"/>
      <c r="AA79" s="56"/>
      <c r="AB79" s="56"/>
      <c r="AC79" s="56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88"/>
      <c r="D80" s="88"/>
      <c r="E80" s="88"/>
      <c r="F80" s="88"/>
      <c r="G80" s="88"/>
      <c r="H80" s="88"/>
      <c r="I80" s="88"/>
      <c r="J80" s="88"/>
      <c r="K80" s="1"/>
      <c r="L80" s="1"/>
      <c r="M80" s="1"/>
      <c r="N80" s="53" t="s">
        <v>1</v>
      </c>
      <c r="O80" s="1"/>
      <c r="P80" s="1"/>
      <c r="Q80" s="1"/>
      <c r="R80" s="1"/>
      <c r="S80" s="1"/>
      <c r="T80" s="1"/>
      <c r="U80" s="1"/>
      <c r="V80" s="52" t="s">
        <v>466</v>
      </c>
      <c r="W80" s="25"/>
      <c r="X80" s="25"/>
      <c r="Y80" s="56"/>
      <c r="Z80" s="56"/>
      <c r="AA80" s="56"/>
      <c r="AB80" s="56"/>
      <c r="AC80" s="56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88"/>
      <c r="D81" s="88"/>
      <c r="E81" s="88"/>
      <c r="F81" s="88"/>
      <c r="G81" s="88"/>
      <c r="H81" s="88"/>
      <c r="I81" s="88"/>
      <c r="J81" s="8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5"/>
      <c r="W81" s="25"/>
      <c r="X81" s="25"/>
      <c r="Y81" s="56"/>
      <c r="Z81" s="56"/>
      <c r="AA81" s="56"/>
      <c r="AB81" s="56"/>
      <c r="AC81" s="56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5"/>
      <c r="W82" s="25"/>
      <c r="X82" s="25"/>
      <c r="Y82" s="56"/>
      <c r="Z82" s="56"/>
      <c r="AA82" s="56"/>
      <c r="AB82" s="56"/>
      <c r="AC82" s="56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5"/>
      <c r="W83" s="25"/>
      <c r="X83" s="25"/>
      <c r="Y83" s="56"/>
      <c r="Z83" s="56"/>
      <c r="AA83" s="56"/>
      <c r="AB83" s="56"/>
      <c r="AC83" s="5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5"/>
      <c r="W84" s="25"/>
      <c r="X84" s="25"/>
      <c r="Y84" s="56"/>
      <c r="Z84" s="56"/>
      <c r="AA84" s="56"/>
      <c r="AB84" s="56"/>
      <c r="AC84" s="56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5"/>
      <c r="W85" s="25"/>
      <c r="X85" s="25"/>
      <c r="Y85" s="56"/>
      <c r="Z85" s="56"/>
      <c r="AA85" s="56"/>
      <c r="AB85" s="56"/>
      <c r="AC85" s="56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5"/>
      <c r="W86" s="25"/>
      <c r="X86" s="25"/>
      <c r="Y86" s="56"/>
      <c r="Z86" s="56"/>
      <c r="AA86" s="56"/>
      <c r="AB86" s="56"/>
      <c r="AC86" s="5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5"/>
      <c r="W87" s="25"/>
      <c r="X87" s="25"/>
      <c r="Y87" s="56"/>
      <c r="Z87" s="56"/>
      <c r="AA87" s="56"/>
      <c r="AB87" s="56"/>
      <c r="AC87" s="56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5"/>
      <c r="W88" s="25"/>
      <c r="X88" s="25"/>
      <c r="Y88" s="56"/>
      <c r="Z88" s="56"/>
      <c r="AA88" s="56"/>
      <c r="AB88" s="56"/>
      <c r="AC88" s="56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5"/>
      <c r="W89" s="25"/>
      <c r="X89" s="25"/>
      <c r="Y89" s="56"/>
      <c r="Z89" s="56"/>
      <c r="AA89" s="56"/>
      <c r="AB89" s="56"/>
      <c r="AC89" s="5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5"/>
      <c r="W90" s="25"/>
      <c r="X90" s="25"/>
      <c r="Y90" s="56"/>
      <c r="Z90" s="56"/>
      <c r="AA90" s="56"/>
      <c r="AB90" s="56"/>
      <c r="AC90" s="5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5"/>
      <c r="W91" s="25"/>
      <c r="X91" s="25"/>
      <c r="Y91" s="56"/>
      <c r="Z91" s="56"/>
      <c r="AA91" s="56"/>
      <c r="AB91" s="56"/>
      <c r="AC91" s="5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5"/>
      <c r="W92" s="25"/>
      <c r="X92" s="25"/>
      <c r="Y92" s="56"/>
      <c r="Z92" s="56"/>
      <c r="AA92" s="56"/>
      <c r="AB92" s="56"/>
      <c r="AC92" s="5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5"/>
      <c r="W93" s="25"/>
      <c r="X93" s="25"/>
      <c r="Y93" s="56"/>
      <c r="Z93" s="56"/>
      <c r="AA93" s="56"/>
      <c r="AB93" s="56"/>
      <c r="AC93" s="5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 s="31"/>
      <c r="W94" s="31"/>
      <c r="X94" s="31"/>
      <c r="Y94" s="60"/>
      <c r="Z94" s="60"/>
      <c r="AA94" s="60"/>
      <c r="AB94" s="60"/>
      <c r="AC94" s="5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 s="31"/>
      <c r="W95" s="31"/>
      <c r="X95" s="31"/>
      <c r="Y95" s="60"/>
      <c r="Z95" s="60"/>
      <c r="AA95" s="60"/>
      <c r="AB95" s="60"/>
      <c r="AC95" s="5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31"/>
      <c r="W96" s="31"/>
      <c r="X96" s="31"/>
      <c r="Y96" s="60"/>
      <c r="Z96" s="60"/>
      <c r="AA96" s="60"/>
      <c r="AB96" s="60"/>
      <c r="AC96" s="5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31"/>
      <c r="W97" s="31"/>
      <c r="X97" s="31"/>
      <c r="Y97" s="60"/>
      <c r="Z97" s="60"/>
      <c r="AA97" s="60"/>
      <c r="AB97" s="60"/>
      <c r="AC97" s="5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31"/>
      <c r="W98" s="31"/>
      <c r="X98" s="31"/>
      <c r="Y98" s="60"/>
      <c r="Z98" s="60"/>
      <c r="AA98" s="60"/>
      <c r="AB98" s="60"/>
      <c r="AC98" s="5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31"/>
      <c r="W99" s="31"/>
      <c r="X99" s="31"/>
      <c r="Y99" s="60"/>
      <c r="Z99" s="60"/>
      <c r="AA99" s="60"/>
      <c r="AB99" s="60"/>
      <c r="AC99" s="5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31"/>
      <c r="W100" s="31"/>
      <c r="X100" s="31"/>
      <c r="Y100" s="60"/>
      <c r="Z100" s="60"/>
      <c r="AA100" s="60"/>
      <c r="AB100" s="60"/>
      <c r="AC100" s="5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31"/>
      <c r="W101" s="31"/>
      <c r="X101" s="31"/>
      <c r="Y101" s="60"/>
      <c r="Z101" s="60"/>
      <c r="AA101" s="60"/>
      <c r="AB101" s="60"/>
      <c r="AC101" s="5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31"/>
      <c r="W102" s="31"/>
      <c r="X102" s="31"/>
      <c r="Y102" s="60"/>
      <c r="Z102" s="60"/>
      <c r="AA102" s="60"/>
      <c r="AB102" s="60"/>
      <c r="AC102" s="5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31"/>
      <c r="W103" s="31"/>
      <c r="X103" s="31"/>
      <c r="Y103" s="60"/>
      <c r="Z103" s="60"/>
      <c r="AA103" s="60"/>
      <c r="AB103" s="60"/>
      <c r="AC103" s="5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31"/>
      <c r="W104" s="31"/>
      <c r="X104" s="31"/>
      <c r="Y104" s="60"/>
      <c r="Z104" s="60"/>
      <c r="AA104" s="60"/>
      <c r="AB104" s="60"/>
      <c r="AC104" s="5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1"/>
      <c r="W105" s="31"/>
      <c r="X105" s="31"/>
      <c r="Y105" s="60"/>
      <c r="Z105" s="60"/>
      <c r="AA105" s="60"/>
      <c r="AB105" s="60"/>
      <c r="AC105" s="5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31"/>
      <c r="W106" s="31"/>
      <c r="X106" s="31"/>
      <c r="Y106" s="60"/>
      <c r="Z106" s="60"/>
      <c r="AA106" s="60"/>
      <c r="AB106" s="60"/>
      <c r="AC106" s="5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31"/>
      <c r="W107" s="31"/>
      <c r="X107" s="31"/>
      <c r="Y107" s="60"/>
      <c r="Z107" s="60"/>
      <c r="AA107" s="60"/>
      <c r="AB107" s="60"/>
      <c r="AC107" s="5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31"/>
      <c r="W108" s="31"/>
      <c r="X108" s="31"/>
      <c r="Y108" s="60"/>
      <c r="Z108" s="60"/>
      <c r="AA108" s="60"/>
      <c r="AB108" s="60"/>
      <c r="AC108" s="5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1"/>
      <c r="W109" s="31"/>
      <c r="X109" s="31"/>
      <c r="Y109" s="60"/>
      <c r="Z109" s="60"/>
      <c r="AA109" s="60"/>
      <c r="AB109" s="60"/>
      <c r="AC109" s="5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31"/>
      <c r="W110" s="31"/>
      <c r="X110" s="31"/>
      <c r="Y110" s="60"/>
      <c r="Z110" s="60"/>
      <c r="AA110" s="60"/>
      <c r="AB110" s="60"/>
      <c r="AC110" s="5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31"/>
      <c r="W111" s="31"/>
      <c r="X111" s="31"/>
      <c r="Y111" s="60"/>
      <c r="Z111" s="60"/>
      <c r="AA111" s="60"/>
      <c r="AB111" s="60"/>
      <c r="AC111" s="5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31"/>
      <c r="W112" s="31"/>
      <c r="X112" s="31"/>
      <c r="Y112" s="60"/>
      <c r="Z112" s="60"/>
      <c r="AA112" s="60"/>
      <c r="AB112" s="60"/>
      <c r="AC112" s="5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31"/>
      <c r="W113" s="31"/>
      <c r="X113" s="31"/>
      <c r="Y113" s="60"/>
      <c r="Z113" s="60"/>
      <c r="AA113" s="60"/>
      <c r="AB113" s="60"/>
      <c r="AC113" s="5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31"/>
      <c r="W114" s="31"/>
      <c r="X114" s="31"/>
      <c r="Y114" s="60"/>
      <c r="Z114" s="60"/>
      <c r="AA114" s="60"/>
      <c r="AB114" s="60"/>
      <c r="AC114" s="5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31"/>
      <c r="W115" s="31"/>
      <c r="X115" s="31"/>
      <c r="Y115" s="60"/>
      <c r="Z115" s="60"/>
      <c r="AA115" s="60"/>
      <c r="AB115" s="60"/>
      <c r="AC115" s="5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31"/>
      <c r="W116" s="31"/>
      <c r="X116" s="31"/>
      <c r="Y116" s="60"/>
      <c r="Z116" s="60"/>
      <c r="AA116" s="60"/>
      <c r="AB116" s="60"/>
      <c r="AC116" s="5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31"/>
      <c r="W117" s="31"/>
      <c r="X117" s="31"/>
      <c r="Y117" s="31"/>
      <c r="Z117" s="31"/>
      <c r="AA117" s="31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31"/>
      <c r="W118" s="31"/>
      <c r="X118" s="31"/>
      <c r="Y118" s="31"/>
      <c r="Z118" s="31"/>
      <c r="AA118" s="31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31"/>
      <c r="W119" s="31"/>
      <c r="X119" s="31"/>
      <c r="Y119" s="31"/>
      <c r="Z119" s="31"/>
      <c r="AA119" s="31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31"/>
      <c r="W120" s="31"/>
      <c r="X120" s="31"/>
      <c r="Y120" s="31"/>
      <c r="Z120" s="31"/>
      <c r="AA120" s="31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31"/>
      <c r="W121" s="31"/>
      <c r="X121" s="31"/>
      <c r="Y121" s="31"/>
      <c r="Z121" s="31"/>
      <c r="AA121" s="3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1"/>
      <c r="W122" s="31"/>
      <c r="X122" s="31"/>
      <c r="Y122" s="31"/>
      <c r="Z122" s="31"/>
      <c r="AA122" s="31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1"/>
      <c r="W123" s="31"/>
      <c r="X123" s="31"/>
      <c r="Y123" s="31"/>
      <c r="Z123" s="31"/>
      <c r="AA123" s="31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1"/>
      <c r="W124" s="31"/>
      <c r="X124" s="31"/>
      <c r="Y124" s="31"/>
      <c r="Z124" s="31"/>
      <c r="AA124" s="31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1"/>
      <c r="W125" s="31"/>
      <c r="X125" s="31"/>
      <c r="Y125" s="31"/>
      <c r="Z125" s="31"/>
      <c r="AA125" s="31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1"/>
      <c r="W126" s="31"/>
      <c r="X126" s="31"/>
      <c r="Y126" s="31"/>
      <c r="Z126" s="31"/>
      <c r="AA126" s="31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1"/>
      <c r="W127" s="31"/>
      <c r="X127" s="31"/>
      <c r="Y127" s="31"/>
      <c r="Z127" s="31"/>
      <c r="AA127" s="31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1"/>
      <c r="W128" s="31"/>
      <c r="X128" s="31"/>
      <c r="Y128" s="31"/>
      <c r="Z128" s="31"/>
      <c r="AA128" s="31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1"/>
      <c r="W129" s="31"/>
      <c r="X129" s="31"/>
      <c r="Y129" s="31"/>
      <c r="Z129" s="31"/>
      <c r="AA129" s="31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1"/>
      <c r="W130" s="31"/>
      <c r="X130" s="31"/>
      <c r="Y130" s="31"/>
      <c r="Z130" s="31"/>
      <c r="AA130" s="31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1"/>
      <c r="W131" s="31"/>
      <c r="X131" s="31"/>
      <c r="Y131" s="31"/>
      <c r="Z131" s="31"/>
      <c r="AA131" s="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1"/>
      <c r="W132" s="31"/>
      <c r="X132" s="31"/>
      <c r="Y132" s="31"/>
      <c r="Z132" s="31"/>
      <c r="AA132" s="31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1"/>
      <c r="W133" s="31"/>
      <c r="X133" s="31"/>
      <c r="Y133" s="31"/>
      <c r="Z133" s="31"/>
      <c r="AA133" s="31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1"/>
      <c r="W134" s="31"/>
      <c r="X134" s="31"/>
      <c r="Y134" s="31"/>
      <c r="Z134" s="31"/>
      <c r="AA134" s="31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1"/>
      <c r="W135" s="31"/>
      <c r="X135" s="31"/>
      <c r="Y135" s="31"/>
      <c r="Z135" s="31"/>
      <c r="AA135" s="31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1"/>
      <c r="W136" s="31"/>
      <c r="X136" s="31"/>
      <c r="Y136" s="31"/>
      <c r="Z136" s="31"/>
      <c r="AA136" s="31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1"/>
      <c r="W137" s="31"/>
      <c r="X137" s="31"/>
      <c r="Y137" s="31"/>
      <c r="Z137" s="31"/>
      <c r="AA137" s="31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1"/>
      <c r="W138" s="31"/>
      <c r="X138" s="31"/>
      <c r="Y138" s="31"/>
      <c r="Z138" s="31"/>
      <c r="AA138" s="31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1"/>
      <c r="W139" s="31"/>
      <c r="X139" s="31"/>
      <c r="Y139" s="31"/>
      <c r="Z139" s="31"/>
      <c r="AA139" s="31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1"/>
      <c r="W140" s="31"/>
      <c r="X140" s="31"/>
      <c r="Y140" s="31"/>
      <c r="Z140" s="31"/>
      <c r="AA140" s="31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1"/>
      <c r="W141" s="31"/>
      <c r="X141" s="31"/>
      <c r="Y141" s="31"/>
      <c r="Z141" s="31"/>
      <c r="AA141" s="3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1"/>
      <c r="W142" s="31"/>
      <c r="X142" s="31"/>
      <c r="Y142" s="31"/>
      <c r="Z142" s="31"/>
      <c r="AA142" s="31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1"/>
      <c r="W143" s="31"/>
      <c r="X143" s="31"/>
      <c r="Y143" s="31"/>
      <c r="Z143" s="31"/>
      <c r="AA143" s="31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1"/>
      <c r="W144" s="31"/>
      <c r="X144" s="31"/>
      <c r="Y144" s="31"/>
      <c r="Z144" s="31"/>
      <c r="AA144" s="31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1"/>
      <c r="W145" s="31"/>
      <c r="X145" s="31"/>
      <c r="Y145" s="31"/>
      <c r="Z145" s="31"/>
      <c r="AA145" s="31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1"/>
      <c r="W146" s="31"/>
      <c r="X146" s="31"/>
      <c r="Y146" s="31"/>
      <c r="Z146" s="31"/>
      <c r="AA146" s="31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1"/>
      <c r="W147" s="31"/>
      <c r="X147" s="31"/>
      <c r="Y147" s="31"/>
      <c r="Z147" s="31"/>
      <c r="AA147" s="31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1"/>
      <c r="W148" s="31"/>
      <c r="X148" s="31"/>
      <c r="Y148" s="31"/>
      <c r="Z148" s="31"/>
      <c r="AA148" s="31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1"/>
      <c r="W149" s="31"/>
      <c r="X149" s="31"/>
      <c r="Y149" s="31"/>
      <c r="Z149" s="31"/>
      <c r="AA149" s="31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1"/>
      <c r="W150" s="31"/>
      <c r="X150" s="31"/>
      <c r="Y150" s="31"/>
      <c r="Z150" s="31"/>
      <c r="AA150" s="31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1"/>
      <c r="W151" s="31"/>
      <c r="X151" s="31"/>
      <c r="Y151" s="31"/>
      <c r="Z151" s="31"/>
      <c r="AA151" s="3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1"/>
      <c r="W152" s="31"/>
      <c r="X152" s="31"/>
      <c r="Y152" s="31"/>
      <c r="Z152" s="31"/>
      <c r="AA152" s="31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1"/>
      <c r="W153" s="31"/>
      <c r="X153" s="31"/>
      <c r="Y153" s="31"/>
      <c r="Z153" s="31"/>
      <c r="AA153" s="31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1"/>
      <c r="W154" s="31"/>
      <c r="X154" s="31"/>
      <c r="Y154" s="31"/>
      <c r="Z154" s="31"/>
      <c r="AA154" s="31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1"/>
      <c r="W155" s="31"/>
      <c r="X155" s="31"/>
      <c r="Y155" s="31"/>
      <c r="Z155" s="31"/>
      <c r="AA155" s="31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1"/>
      <c r="W156" s="31"/>
      <c r="X156" s="31"/>
      <c r="Y156" s="31"/>
      <c r="Z156" s="31"/>
      <c r="AA156" s="31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1"/>
      <c r="W157" s="31"/>
      <c r="X157" s="31"/>
      <c r="Y157" s="31"/>
      <c r="Z157" s="31"/>
      <c r="AA157" s="31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1"/>
      <c r="W158" s="31"/>
      <c r="X158" s="31"/>
      <c r="Y158" s="31"/>
      <c r="Z158" s="31"/>
      <c r="AA158" s="31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1"/>
      <c r="W159" s="31"/>
      <c r="X159" s="31"/>
      <c r="Y159" s="31"/>
      <c r="Z159" s="31"/>
      <c r="AA159" s="31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31"/>
      <c r="W160" s="31"/>
      <c r="X160" s="31"/>
      <c r="Y160" s="31"/>
      <c r="Z160" s="31"/>
      <c r="AA160" s="31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31"/>
      <c r="W161" s="31"/>
      <c r="X161" s="31"/>
      <c r="Y161" s="31"/>
      <c r="Z161" s="31"/>
      <c r="AA161" s="3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31"/>
      <c r="W162" s="31"/>
      <c r="X162" s="31"/>
      <c r="Y162" s="31"/>
      <c r="Z162" s="31"/>
      <c r="AA162" s="31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1"/>
      <c r="W163" s="31"/>
      <c r="X163" s="31"/>
      <c r="Y163" s="31"/>
      <c r="Z163" s="31"/>
      <c r="AA163" s="31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31"/>
      <c r="W164" s="31"/>
      <c r="X164" s="31"/>
      <c r="Y164" s="31"/>
      <c r="Z164" s="31"/>
      <c r="AA164" s="31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31"/>
      <c r="W165" s="31"/>
      <c r="X165" s="31"/>
      <c r="Y165" s="31"/>
      <c r="Z165" s="31"/>
      <c r="AA165" s="31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31"/>
      <c r="W166" s="31"/>
      <c r="X166" s="31"/>
      <c r="Y166" s="31"/>
      <c r="Z166" s="31"/>
      <c r="AA166" s="31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1"/>
      <c r="W167" s="31"/>
      <c r="X167" s="31"/>
      <c r="Y167" s="31"/>
      <c r="Z167" s="31"/>
      <c r="AA167" s="31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1"/>
      <c r="W168" s="31"/>
      <c r="X168" s="31"/>
      <c r="Y168" s="31"/>
      <c r="Z168" s="31"/>
      <c r="AA168" s="31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1"/>
      <c r="W169" s="31"/>
      <c r="X169" s="31"/>
      <c r="Y169" s="31"/>
      <c r="Z169" s="31"/>
      <c r="AA169" s="31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1"/>
      <c r="W170" s="31"/>
      <c r="X170" s="31"/>
      <c r="Y170" s="31"/>
      <c r="Z170" s="31"/>
      <c r="AA170" s="31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1"/>
      <c r="W171" s="31"/>
      <c r="X171" s="31"/>
      <c r="Y171" s="31"/>
      <c r="Z171" s="31"/>
      <c r="AA171" s="3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1"/>
      <c r="W172" s="31"/>
      <c r="X172" s="31"/>
      <c r="Y172" s="31"/>
      <c r="Z172" s="31"/>
      <c r="AA172" s="31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1"/>
      <c r="W173" s="31"/>
      <c r="X173" s="31"/>
      <c r="Y173" s="31"/>
      <c r="Z173" s="31"/>
      <c r="AA173" s="31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1"/>
      <c r="W174" s="31"/>
      <c r="X174" s="31"/>
      <c r="Y174" s="31"/>
      <c r="Z174" s="31"/>
      <c r="AA174" s="31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31"/>
      <c r="W175" s="31"/>
      <c r="X175" s="31"/>
      <c r="Y175" s="31"/>
      <c r="Z175" s="31"/>
      <c r="AA175" s="31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31"/>
      <c r="W176" s="31"/>
      <c r="X176" s="31"/>
      <c r="Y176" s="31"/>
      <c r="Z176" s="31"/>
      <c r="AA176" s="31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1"/>
      <c r="W177" s="31"/>
      <c r="X177" s="31"/>
      <c r="Y177" s="31"/>
      <c r="Z177" s="31"/>
      <c r="AA177" s="31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31"/>
      <c r="W178" s="31"/>
      <c r="X178" s="31"/>
      <c r="Y178" s="31"/>
      <c r="Z178" s="31"/>
      <c r="AA178" s="31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31"/>
      <c r="W179" s="31"/>
      <c r="X179" s="31"/>
      <c r="Y179" s="31"/>
      <c r="Z179" s="31"/>
      <c r="AA179" s="31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1"/>
      <c r="W180" s="31"/>
      <c r="X180" s="31"/>
      <c r="Y180" s="31"/>
      <c r="Z180" s="31"/>
      <c r="AA180" s="31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1"/>
      <c r="W181" s="31"/>
      <c r="X181" s="31"/>
      <c r="Y181" s="31"/>
      <c r="Z181" s="31"/>
      <c r="AA181" s="3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1"/>
      <c r="W182" s="31"/>
      <c r="X182" s="31"/>
      <c r="Y182" s="31"/>
      <c r="Z182" s="31"/>
      <c r="AA182" s="31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1"/>
      <c r="W183" s="31"/>
      <c r="X183" s="31"/>
      <c r="Y183" s="31"/>
      <c r="Z183" s="31"/>
      <c r="AA183" s="31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1"/>
      <c r="W184" s="31"/>
      <c r="X184" s="31"/>
      <c r="Y184" s="31"/>
      <c r="Z184" s="31"/>
      <c r="AA184" s="31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31"/>
      <c r="W185" s="31"/>
      <c r="X185" s="31"/>
      <c r="Y185" s="31"/>
      <c r="Z185" s="31"/>
      <c r="AA185" s="31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31"/>
      <c r="W186" s="31"/>
      <c r="X186" s="31"/>
      <c r="Y186" s="31"/>
      <c r="Z186" s="31"/>
      <c r="AA186" s="31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1"/>
      <c r="W187" s="31"/>
      <c r="X187" s="31"/>
      <c r="Y187" s="31"/>
      <c r="Z187" s="31"/>
      <c r="AA187" s="31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31"/>
      <c r="W188" s="31"/>
      <c r="X188" s="31"/>
      <c r="Y188" s="31"/>
      <c r="Z188" s="31"/>
      <c r="AA188" s="31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31"/>
      <c r="W189" s="31"/>
      <c r="X189" s="31"/>
      <c r="Y189" s="31"/>
      <c r="Z189" s="31"/>
      <c r="AA189" s="31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31"/>
      <c r="W190" s="31"/>
      <c r="X190" s="31"/>
      <c r="Y190" s="31"/>
      <c r="Z190" s="31"/>
      <c r="AA190" s="31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1"/>
      <c r="W191" s="31"/>
      <c r="X191" s="31"/>
      <c r="Y191" s="31"/>
      <c r="Z191" s="31"/>
      <c r="AA191" s="3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31"/>
      <c r="W192" s="31"/>
      <c r="X192" s="31"/>
      <c r="Y192" s="31"/>
      <c r="Z192" s="31"/>
      <c r="AA192" s="31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31"/>
      <c r="W193" s="31"/>
      <c r="X193" s="31"/>
      <c r="Y193" s="31"/>
      <c r="Z193" s="31"/>
      <c r="AA193" s="31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31"/>
      <c r="W194" s="31"/>
      <c r="X194" s="31"/>
      <c r="Y194" s="31"/>
      <c r="Z194" s="31"/>
      <c r="AA194" s="31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31"/>
      <c r="W195" s="31"/>
      <c r="X195" s="31"/>
      <c r="Y195" s="31"/>
      <c r="Z195" s="31"/>
      <c r="AA195" s="31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31"/>
      <c r="W196" s="31"/>
      <c r="X196" s="31"/>
      <c r="Y196" s="31"/>
      <c r="Z196" s="31"/>
      <c r="AA196" s="31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31"/>
      <c r="W197" s="31"/>
      <c r="X197" s="31"/>
      <c r="Y197" s="31"/>
      <c r="Z197" s="31"/>
      <c r="AA197" s="31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31"/>
      <c r="W198" s="31"/>
      <c r="X198" s="31"/>
      <c r="Y198" s="31"/>
      <c r="Z198" s="31"/>
      <c r="AA198" s="31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31"/>
      <c r="W199" s="31"/>
      <c r="X199" s="31"/>
      <c r="Y199" s="31"/>
      <c r="Z199" s="31"/>
      <c r="AA199" s="31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31"/>
      <c r="W200" s="31"/>
      <c r="X200" s="31"/>
      <c r="Y200" s="31"/>
      <c r="Z200" s="31"/>
      <c r="AA200" s="31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31"/>
      <c r="W201" s="31"/>
      <c r="X201" s="31"/>
      <c r="Y201" s="31"/>
      <c r="Z201" s="31"/>
      <c r="AA201" s="3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31"/>
      <c r="W202" s="31"/>
      <c r="X202" s="31"/>
      <c r="Y202" s="31"/>
      <c r="Z202" s="31"/>
      <c r="AA202" s="31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31"/>
      <c r="W203" s="31"/>
      <c r="X203" s="31"/>
      <c r="Y203" s="31"/>
      <c r="Z203" s="31"/>
      <c r="AA203" s="31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31"/>
      <c r="W204" s="31"/>
      <c r="X204" s="31"/>
      <c r="Y204" s="31"/>
      <c r="Z204" s="31"/>
      <c r="AA204" s="31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31"/>
      <c r="W205" s="31"/>
      <c r="X205" s="31"/>
      <c r="Y205" s="31"/>
      <c r="Z205" s="31"/>
      <c r="AA205" s="31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31"/>
      <c r="W206" s="31"/>
      <c r="X206" s="31"/>
      <c r="Y206" s="31"/>
      <c r="Z206" s="31"/>
      <c r="AA206" s="31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31"/>
      <c r="W207" s="31"/>
      <c r="X207" s="31"/>
      <c r="Y207" s="31"/>
      <c r="Z207" s="31"/>
      <c r="AA207" s="31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31"/>
      <c r="W208" s="31"/>
      <c r="X208" s="31"/>
      <c r="Y208" s="31"/>
      <c r="Z208" s="31"/>
      <c r="AA208" s="31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1"/>
      <c r="W209" s="31"/>
      <c r="X209" s="31"/>
      <c r="Y209" s="31"/>
      <c r="Z209" s="31"/>
      <c r="AA209" s="31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1"/>
      <c r="W210" s="31"/>
      <c r="X210" s="31"/>
      <c r="Y210" s="31"/>
      <c r="Z210" s="31"/>
      <c r="AA210" s="31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1"/>
      <c r="W211" s="31"/>
      <c r="X211" s="31"/>
      <c r="Y211" s="31"/>
      <c r="Z211" s="31"/>
      <c r="AA211" s="3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1"/>
      <c r="W212" s="31"/>
      <c r="X212" s="31"/>
      <c r="Y212" s="31"/>
      <c r="Z212" s="31"/>
      <c r="AA212" s="31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31"/>
      <c r="W213" s="31"/>
      <c r="X213" s="31"/>
      <c r="Y213" s="31"/>
      <c r="Z213" s="31"/>
      <c r="AA213" s="31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1"/>
      <c r="W214" s="31"/>
      <c r="X214" s="31"/>
      <c r="Y214" s="31"/>
      <c r="Z214" s="31"/>
      <c r="AA214" s="31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31"/>
      <c r="W215" s="31"/>
      <c r="X215" s="31"/>
      <c r="Y215" s="31"/>
      <c r="Z215" s="31"/>
      <c r="AA215" s="31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31"/>
      <c r="W216" s="31"/>
      <c r="X216" s="31"/>
      <c r="Y216" s="31"/>
      <c r="Z216" s="31"/>
      <c r="AA216" s="31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31"/>
      <c r="W217" s="31"/>
      <c r="X217" s="31"/>
      <c r="Y217" s="31"/>
      <c r="Z217" s="31"/>
      <c r="AA217" s="31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31"/>
      <c r="W218" s="31"/>
      <c r="X218" s="31"/>
      <c r="Y218" s="31"/>
      <c r="Z218" s="31"/>
      <c r="AA218" s="31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1"/>
      <c r="W219" s="31"/>
      <c r="X219" s="31"/>
      <c r="Y219" s="31"/>
      <c r="Z219" s="31"/>
      <c r="AA219" s="31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31"/>
      <c r="W220" s="31"/>
      <c r="X220" s="31"/>
      <c r="Y220" s="31"/>
      <c r="Z220" s="31"/>
      <c r="AA220" s="31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31"/>
      <c r="W221" s="31"/>
      <c r="X221" s="31"/>
      <c r="Y221" s="31"/>
      <c r="Z221" s="31"/>
      <c r="AA221" s="3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31"/>
      <c r="W222" s="31"/>
      <c r="X222" s="31"/>
      <c r="Y222" s="31"/>
      <c r="Z222" s="31"/>
      <c r="AA222" s="31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31"/>
      <c r="W223" s="31"/>
      <c r="X223" s="31"/>
      <c r="Y223" s="31"/>
      <c r="Z223" s="31"/>
      <c r="AA223" s="31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31"/>
      <c r="W224" s="31"/>
      <c r="X224" s="31"/>
      <c r="Y224" s="31"/>
      <c r="Z224" s="31"/>
      <c r="AA224" s="31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31"/>
      <c r="W225" s="31"/>
      <c r="X225" s="31"/>
      <c r="Y225" s="31"/>
      <c r="Z225" s="31"/>
      <c r="AA225" s="31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31"/>
      <c r="W226" s="31"/>
      <c r="X226" s="31"/>
      <c r="Y226" s="31"/>
      <c r="Z226" s="31"/>
      <c r="AA226" s="31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31"/>
      <c r="W227" s="31"/>
      <c r="X227" s="31"/>
      <c r="Y227" s="31"/>
      <c r="Z227" s="31"/>
      <c r="AA227" s="31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31"/>
      <c r="W228" s="31"/>
      <c r="X228" s="31"/>
      <c r="Y228" s="31"/>
      <c r="Z228" s="31"/>
      <c r="AA228" s="31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31"/>
      <c r="W229" s="31"/>
      <c r="X229" s="31"/>
      <c r="Y229" s="31"/>
      <c r="Z229" s="31"/>
      <c r="AA229" s="31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31"/>
      <c r="W230" s="31"/>
      <c r="X230" s="31"/>
      <c r="Y230" s="31"/>
      <c r="Z230" s="31"/>
      <c r="AA230" s="31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31"/>
      <c r="W231" s="31"/>
      <c r="X231" s="31"/>
      <c r="Y231" s="31"/>
      <c r="Z231" s="31"/>
      <c r="AA231" s="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31"/>
      <c r="W232" s="31"/>
      <c r="X232" s="31"/>
      <c r="Y232" s="31"/>
      <c r="Z232" s="31"/>
      <c r="AA232" s="31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31"/>
      <c r="W233" s="31"/>
      <c r="X233" s="31"/>
      <c r="Y233" s="31"/>
      <c r="Z233" s="31"/>
      <c r="AA233" s="31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31"/>
      <c r="W234" s="31"/>
      <c r="X234" s="31"/>
      <c r="Y234" s="31"/>
      <c r="Z234" s="31"/>
      <c r="AA234" s="31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31"/>
      <c r="W235" s="31"/>
      <c r="X235" s="31"/>
      <c r="Y235" s="31"/>
      <c r="Z235" s="31"/>
      <c r="AA235" s="31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31"/>
      <c r="W236" s="31"/>
      <c r="X236" s="31"/>
      <c r="Y236" s="31"/>
      <c r="Z236" s="31"/>
      <c r="AA236" s="31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1"/>
      <c r="W237" s="31"/>
      <c r="X237" s="31"/>
      <c r="Y237" s="31"/>
      <c r="Z237" s="31"/>
      <c r="AA237" s="31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31"/>
      <c r="W238" s="31"/>
      <c r="X238" s="31"/>
      <c r="Y238" s="31"/>
      <c r="Z238" s="31"/>
      <c r="AA238" s="31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31"/>
      <c r="W239" s="31"/>
      <c r="X239" s="31"/>
      <c r="Y239" s="31"/>
      <c r="Z239" s="31"/>
      <c r="AA239" s="31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1"/>
      <c r="W240" s="31"/>
      <c r="X240" s="31"/>
      <c r="Y240" s="31"/>
      <c r="Z240" s="31"/>
      <c r="AA240" s="31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31"/>
      <c r="W241" s="31"/>
      <c r="X241" s="31"/>
      <c r="Y241" s="31"/>
      <c r="Z241" s="31"/>
      <c r="AA241" s="3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31"/>
      <c r="W242" s="31"/>
      <c r="X242" s="31"/>
      <c r="Y242" s="31"/>
      <c r="Z242" s="31"/>
      <c r="AA242" s="31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31"/>
      <c r="W243" s="31"/>
      <c r="X243" s="31"/>
      <c r="Y243" s="31"/>
      <c r="Z243" s="31"/>
      <c r="AA243" s="31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31"/>
      <c r="W244" s="31"/>
      <c r="X244" s="31"/>
      <c r="Y244" s="31"/>
      <c r="Z244" s="31"/>
      <c r="AA244" s="31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31"/>
      <c r="W245" s="31"/>
      <c r="X245" s="31"/>
      <c r="Y245" s="31"/>
      <c r="Z245" s="31"/>
      <c r="AA245" s="31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31"/>
      <c r="W246" s="31"/>
      <c r="X246" s="31"/>
      <c r="Y246" s="31"/>
      <c r="Z246" s="31"/>
      <c r="AA246" s="31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31"/>
      <c r="W247" s="31"/>
      <c r="X247" s="31"/>
      <c r="Y247" s="31"/>
      <c r="Z247" s="31"/>
      <c r="AA247" s="31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31"/>
      <c r="W248" s="31"/>
      <c r="X248" s="31"/>
      <c r="Y248" s="31"/>
      <c r="Z248" s="31"/>
      <c r="AA248" s="31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31"/>
      <c r="W249" s="31"/>
      <c r="X249" s="31"/>
      <c r="Y249" s="31"/>
      <c r="Z249" s="31"/>
      <c r="AA249" s="31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31"/>
      <c r="W250" s="31"/>
      <c r="X250" s="31"/>
      <c r="Y250" s="31"/>
      <c r="Z250" s="31"/>
      <c r="AA250" s="31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31"/>
      <c r="W251" s="31"/>
      <c r="X251" s="31"/>
      <c r="Y251" s="31"/>
      <c r="Z251" s="31"/>
      <c r="AA251" s="3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31"/>
      <c r="W252" s="31"/>
      <c r="X252" s="31"/>
      <c r="Y252" s="31"/>
      <c r="Z252" s="31"/>
      <c r="AA252" s="31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31"/>
      <c r="W253" s="31"/>
      <c r="X253" s="31"/>
      <c r="Y253" s="31"/>
      <c r="Z253" s="31"/>
      <c r="AA253" s="31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31"/>
      <c r="W254" s="31"/>
      <c r="X254" s="31"/>
      <c r="Y254" s="31"/>
      <c r="Z254" s="31"/>
      <c r="AA254" s="31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31"/>
      <c r="W255" s="31"/>
      <c r="X255" s="31"/>
      <c r="Y255" s="31"/>
      <c r="Z255" s="31"/>
      <c r="AA255" s="31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31"/>
      <c r="W256" s="31"/>
      <c r="X256" s="31"/>
      <c r="Y256" s="31"/>
      <c r="Z256" s="31"/>
      <c r="AA256" s="31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31"/>
      <c r="W257" s="31"/>
      <c r="X257" s="31"/>
      <c r="Y257" s="31"/>
      <c r="Z257" s="31"/>
      <c r="AA257" s="31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31"/>
      <c r="W258" s="31"/>
      <c r="X258" s="31"/>
      <c r="Y258" s="31"/>
      <c r="Z258" s="31"/>
      <c r="AA258" s="31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31"/>
      <c r="W259" s="31"/>
      <c r="X259" s="31"/>
      <c r="Y259" s="31"/>
      <c r="Z259" s="31"/>
      <c r="AA259" s="31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31"/>
      <c r="W260" s="31"/>
      <c r="X260" s="31"/>
      <c r="Y260" s="31"/>
      <c r="Z260" s="31"/>
      <c r="AA260" s="31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31"/>
      <c r="W261" s="31"/>
      <c r="X261" s="31"/>
      <c r="Y261" s="31"/>
      <c r="Z261" s="31"/>
      <c r="AA261" s="3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31"/>
      <c r="W262" s="31"/>
      <c r="X262" s="31"/>
      <c r="Y262" s="31"/>
      <c r="Z262" s="31"/>
      <c r="AA262" s="31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31"/>
      <c r="W263" s="31"/>
      <c r="X263" s="31"/>
      <c r="Y263" s="31"/>
      <c r="Z263" s="31"/>
      <c r="AA263" s="31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31"/>
      <c r="W264" s="31"/>
      <c r="X264" s="31"/>
      <c r="Y264" s="31"/>
      <c r="Z264" s="31"/>
      <c r="AA264" s="31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31"/>
      <c r="W265" s="31"/>
      <c r="X265" s="31"/>
      <c r="Y265" s="31"/>
      <c r="Z265" s="31"/>
      <c r="AA265" s="31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31"/>
      <c r="W266" s="31"/>
      <c r="X266" s="31"/>
      <c r="Y266" s="31"/>
      <c r="Z266" s="31"/>
      <c r="AA266" s="31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31"/>
      <c r="W267" s="31"/>
      <c r="X267" s="31"/>
      <c r="Y267" s="31"/>
      <c r="Z267" s="31"/>
      <c r="AA267" s="31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31"/>
      <c r="W268" s="31"/>
      <c r="X268" s="31"/>
      <c r="Y268" s="31"/>
      <c r="Z268" s="31"/>
      <c r="AA268" s="31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31"/>
      <c r="W269" s="31"/>
      <c r="X269" s="31"/>
      <c r="Y269" s="31"/>
      <c r="Z269" s="31"/>
      <c r="AA269" s="31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31"/>
      <c r="W270" s="31"/>
      <c r="X270" s="31"/>
      <c r="Y270" s="31"/>
      <c r="Z270" s="31"/>
      <c r="AA270" s="31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31"/>
      <c r="W271" s="31"/>
      <c r="X271" s="31"/>
      <c r="Y271" s="31"/>
      <c r="Z271" s="31"/>
      <c r="AA271" s="3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31"/>
      <c r="W272" s="31"/>
      <c r="X272" s="31"/>
      <c r="Y272" s="31"/>
      <c r="Z272" s="31"/>
      <c r="AA272" s="31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31"/>
      <c r="W273" s="31"/>
      <c r="X273" s="31"/>
      <c r="Y273" s="31"/>
      <c r="Z273" s="31"/>
      <c r="AA273" s="31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31"/>
      <c r="W274" s="31"/>
      <c r="X274" s="31"/>
      <c r="Y274" s="31"/>
      <c r="Z274" s="31"/>
      <c r="AA274" s="31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31"/>
      <c r="W275" s="31"/>
      <c r="X275" s="31"/>
      <c r="Y275" s="31"/>
      <c r="Z275" s="31"/>
      <c r="AA275" s="31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31"/>
      <c r="W276" s="31"/>
      <c r="X276" s="31"/>
      <c r="Y276" s="31"/>
      <c r="Z276" s="31"/>
      <c r="AA276" s="31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31"/>
      <c r="W277" s="31"/>
      <c r="X277" s="31"/>
      <c r="Y277" s="31"/>
      <c r="Z277" s="31"/>
      <c r="AA277" s="31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31"/>
      <c r="W278" s="31"/>
      <c r="X278" s="31"/>
      <c r="Y278" s="31"/>
      <c r="Z278" s="31"/>
      <c r="AA278" s="31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31"/>
      <c r="W279" s="31"/>
      <c r="X279" s="31"/>
      <c r="Y279" s="31"/>
      <c r="Z279" s="31"/>
      <c r="AA279" s="31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31"/>
      <c r="W280" s="31"/>
      <c r="X280" s="31"/>
      <c r="Y280" s="31"/>
      <c r="Z280" s="31"/>
      <c r="AA280" s="31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31"/>
      <c r="W281" s="31"/>
      <c r="X281" s="31"/>
      <c r="Y281" s="31"/>
      <c r="Z281" s="31"/>
      <c r="AA281" s="3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31"/>
      <c r="W282" s="31"/>
      <c r="X282" s="31"/>
      <c r="Y282" s="31"/>
      <c r="Z282" s="31"/>
      <c r="AA282" s="31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31"/>
      <c r="W283" s="31"/>
      <c r="X283" s="31"/>
      <c r="Y283" s="31"/>
      <c r="Z283" s="31"/>
      <c r="AA283" s="31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31"/>
      <c r="W284" s="31"/>
      <c r="X284" s="31"/>
      <c r="Y284" s="31"/>
      <c r="Z284" s="31"/>
      <c r="AA284" s="31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31"/>
      <c r="W285" s="31"/>
      <c r="X285" s="31"/>
      <c r="Y285" s="31"/>
      <c r="Z285" s="31"/>
      <c r="AA285" s="31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31"/>
      <c r="W286" s="31"/>
      <c r="X286" s="31"/>
      <c r="Y286" s="31"/>
      <c r="Z286" s="31"/>
      <c r="AA286" s="31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31"/>
      <c r="W287" s="31"/>
      <c r="X287" s="31"/>
      <c r="Y287" s="31"/>
      <c r="Z287" s="31"/>
      <c r="AA287" s="31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31"/>
      <c r="W288" s="31"/>
      <c r="X288" s="31"/>
      <c r="Y288" s="31"/>
      <c r="Z288" s="31"/>
      <c r="AA288" s="31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31"/>
      <c r="W289" s="31"/>
      <c r="X289" s="31"/>
      <c r="Y289" s="31"/>
      <c r="Z289" s="31"/>
      <c r="AA289" s="31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31"/>
      <c r="W290" s="31"/>
      <c r="X290" s="31"/>
      <c r="Y290" s="31"/>
      <c r="Z290" s="31"/>
      <c r="AA290" s="31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31"/>
      <c r="W291" s="31"/>
      <c r="X291" s="31"/>
      <c r="Y291" s="31"/>
      <c r="Z291" s="31"/>
      <c r="AA291" s="31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31"/>
      <c r="W292" s="31"/>
      <c r="X292" s="31"/>
      <c r="Y292" s="31"/>
      <c r="Z292" s="31"/>
      <c r="AA292" s="31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31"/>
      <c r="W293" s="31"/>
      <c r="X293" s="31"/>
      <c r="Y293" s="31"/>
      <c r="Z293" s="31"/>
      <c r="AA293" s="31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31"/>
      <c r="W294" s="31"/>
      <c r="X294" s="31"/>
      <c r="Y294" s="31"/>
      <c r="Z294" s="31"/>
      <c r="AA294" s="31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31"/>
      <c r="W295" s="31"/>
      <c r="X295" s="31"/>
      <c r="Y295" s="31"/>
      <c r="Z295" s="31"/>
      <c r="AA295" s="31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31"/>
      <c r="W296" s="31"/>
      <c r="X296" s="31"/>
      <c r="Y296" s="31"/>
      <c r="Z296" s="31"/>
      <c r="AA296" s="31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31"/>
      <c r="W297" s="31"/>
      <c r="X297" s="31"/>
      <c r="Y297" s="31"/>
      <c r="Z297" s="31"/>
      <c r="AA297" s="31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31"/>
      <c r="W298" s="31"/>
      <c r="X298" s="31"/>
      <c r="Y298" s="31"/>
      <c r="Z298" s="31"/>
      <c r="AA298" s="31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31"/>
      <c r="W299" s="31"/>
      <c r="X299" s="31"/>
      <c r="Y299" s="31"/>
      <c r="Z299" s="31"/>
      <c r="AA299" s="31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31"/>
      <c r="W300" s="31"/>
      <c r="X300" s="31"/>
      <c r="Y300" s="31"/>
      <c r="Z300" s="31"/>
      <c r="AA300" s="31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31"/>
      <c r="W301" s="31"/>
      <c r="X301" s="31"/>
      <c r="Y301" s="31"/>
      <c r="Z301" s="31"/>
      <c r="AA301" s="31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31"/>
      <c r="W302" s="31"/>
      <c r="X302" s="31"/>
      <c r="Y302" s="31"/>
      <c r="Z302" s="31"/>
      <c r="AA302" s="31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31"/>
      <c r="W303" s="31"/>
      <c r="X303" s="31"/>
      <c r="Y303" s="31"/>
      <c r="Z303" s="31"/>
      <c r="AA303" s="31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31"/>
      <c r="W304" s="31"/>
      <c r="X304" s="31"/>
      <c r="Y304" s="31"/>
      <c r="Z304" s="31"/>
      <c r="AA304" s="31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31"/>
      <c r="W305" s="31"/>
      <c r="X305" s="31"/>
      <c r="Y305" s="31"/>
      <c r="Z305" s="31"/>
      <c r="AA305" s="31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31"/>
      <c r="W306" s="31"/>
      <c r="X306" s="31"/>
      <c r="Y306" s="31"/>
      <c r="Z306" s="31"/>
      <c r="AA306" s="31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31"/>
      <c r="W307" s="31"/>
      <c r="X307" s="31"/>
      <c r="Y307" s="31"/>
      <c r="Z307" s="31"/>
      <c r="AA307" s="31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31"/>
      <c r="W308" s="31"/>
      <c r="X308" s="31"/>
      <c r="Y308" s="31"/>
      <c r="Z308" s="31"/>
      <c r="AA308" s="31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31"/>
      <c r="W309" s="31"/>
      <c r="X309" s="31"/>
      <c r="Y309" s="31"/>
      <c r="Z309" s="31"/>
      <c r="AA309" s="31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31"/>
      <c r="W310" s="31"/>
      <c r="X310" s="31"/>
      <c r="Y310" s="31"/>
      <c r="Z310" s="31"/>
      <c r="AA310" s="31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31"/>
      <c r="W311" s="31"/>
      <c r="X311" s="31"/>
      <c r="Y311" s="31"/>
      <c r="Z311" s="31"/>
      <c r="AA311" s="31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31"/>
      <c r="W312" s="31"/>
      <c r="X312" s="31"/>
      <c r="Y312" s="31"/>
      <c r="Z312" s="31"/>
      <c r="AA312" s="31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31"/>
      <c r="W313" s="31"/>
      <c r="X313" s="31"/>
      <c r="Y313" s="31"/>
      <c r="Z313" s="31"/>
      <c r="AA313" s="31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31"/>
      <c r="W314" s="31"/>
      <c r="X314" s="31"/>
      <c r="Y314" s="31"/>
      <c r="Z314" s="31"/>
      <c r="AA314" s="31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31"/>
      <c r="W315" s="31"/>
      <c r="X315" s="31"/>
      <c r="Y315" s="31"/>
      <c r="Z315" s="31"/>
      <c r="AA315" s="31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31"/>
      <c r="W316" s="31"/>
      <c r="X316" s="31"/>
      <c r="Y316" s="31"/>
      <c r="Z316" s="31"/>
      <c r="AA316" s="31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31"/>
      <c r="W317" s="31"/>
      <c r="X317" s="31"/>
      <c r="Y317" s="31"/>
      <c r="Z317" s="31"/>
      <c r="AA317" s="31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31"/>
      <c r="W318" s="31"/>
      <c r="X318" s="31"/>
      <c r="Y318" s="31"/>
      <c r="Z318" s="31"/>
      <c r="AA318" s="31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31"/>
      <c r="W319" s="31"/>
      <c r="X319" s="31"/>
      <c r="Y319" s="31"/>
      <c r="Z319" s="31"/>
      <c r="AA319" s="31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31"/>
      <c r="W320" s="31"/>
      <c r="X320" s="31"/>
      <c r="Y320" s="31"/>
      <c r="Z320" s="31"/>
      <c r="AA320" s="31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31"/>
      <c r="W321" s="31"/>
      <c r="X321" s="31"/>
      <c r="Y321" s="31"/>
      <c r="Z321" s="31"/>
      <c r="AA321" s="31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31"/>
      <c r="W322" s="31"/>
      <c r="X322" s="31"/>
      <c r="Y322" s="31"/>
      <c r="Z322" s="31"/>
      <c r="AA322" s="31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31"/>
      <c r="W323" s="31"/>
      <c r="X323" s="31"/>
      <c r="Y323" s="31"/>
      <c r="Z323" s="31"/>
      <c r="AA323" s="31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31"/>
      <c r="W324" s="31"/>
      <c r="X324" s="31"/>
      <c r="Y324" s="31"/>
      <c r="Z324" s="31"/>
      <c r="AA324" s="31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31"/>
      <c r="W325" s="31"/>
      <c r="X325" s="31"/>
      <c r="Y325" s="31"/>
      <c r="Z325" s="31"/>
      <c r="AA325" s="31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31"/>
      <c r="W326" s="31"/>
      <c r="X326" s="31"/>
      <c r="Y326" s="31"/>
      <c r="Z326" s="31"/>
      <c r="AA326" s="31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31"/>
      <c r="W327" s="31"/>
      <c r="X327" s="31"/>
      <c r="Y327" s="31"/>
      <c r="Z327" s="31"/>
      <c r="AA327" s="31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31"/>
      <c r="W328" s="31"/>
      <c r="X328" s="31"/>
      <c r="Y328" s="31"/>
      <c r="Z328" s="31"/>
      <c r="AA328" s="31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31"/>
      <c r="W329" s="31"/>
      <c r="X329" s="31"/>
      <c r="Y329" s="31"/>
      <c r="Z329" s="31"/>
      <c r="AA329" s="31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31"/>
      <c r="W330" s="31"/>
      <c r="X330" s="31"/>
      <c r="Y330" s="31"/>
      <c r="Z330" s="31"/>
      <c r="AA330" s="31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31"/>
      <c r="W331" s="31"/>
      <c r="X331" s="31"/>
      <c r="Y331" s="31"/>
      <c r="Z331" s="31"/>
      <c r="AA331" s="31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31"/>
      <c r="W332" s="31"/>
      <c r="X332" s="31"/>
      <c r="Y332" s="31"/>
      <c r="Z332" s="31"/>
      <c r="AA332" s="31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31"/>
      <c r="W333" s="31"/>
      <c r="X333" s="31"/>
      <c r="Y333" s="31"/>
      <c r="Z333" s="31"/>
      <c r="AA333" s="31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31"/>
      <c r="W334" s="31"/>
      <c r="X334" s="31"/>
      <c r="Y334" s="31"/>
      <c r="Z334" s="31"/>
      <c r="AA334" s="31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31"/>
      <c r="W335" s="31"/>
      <c r="X335" s="31"/>
      <c r="Y335" s="31"/>
      <c r="Z335" s="31"/>
      <c r="AA335" s="31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31"/>
      <c r="W336" s="31"/>
      <c r="X336" s="31"/>
      <c r="Y336" s="31"/>
      <c r="Z336" s="31"/>
      <c r="AA336" s="31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31"/>
      <c r="W337" s="31"/>
      <c r="X337" s="31"/>
      <c r="Y337" s="31"/>
      <c r="Z337" s="31"/>
      <c r="AA337" s="31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31"/>
      <c r="W338" s="31"/>
      <c r="X338" s="31"/>
      <c r="Y338" s="31"/>
      <c r="Z338" s="31"/>
      <c r="AA338" s="31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31"/>
      <c r="W339" s="31"/>
      <c r="X339" s="31"/>
      <c r="Y339" s="31"/>
      <c r="Z339" s="31"/>
      <c r="AA339" s="31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31"/>
      <c r="W340" s="31"/>
      <c r="X340" s="31"/>
      <c r="Y340" s="31"/>
      <c r="Z340" s="31"/>
      <c r="AA340" s="31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31"/>
      <c r="W341" s="31"/>
      <c r="X341" s="31"/>
      <c r="Y341" s="31"/>
      <c r="Z341" s="31"/>
      <c r="AA341" s="31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31"/>
      <c r="W342" s="31"/>
      <c r="X342" s="31"/>
      <c r="Y342" s="31"/>
      <c r="Z342" s="31"/>
      <c r="AA342" s="31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31"/>
      <c r="W343" s="31"/>
      <c r="X343" s="31"/>
      <c r="Y343" s="31"/>
      <c r="Z343" s="31"/>
      <c r="AA343" s="31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31"/>
      <c r="W344" s="31"/>
      <c r="X344" s="31"/>
      <c r="Y344" s="31"/>
      <c r="Z344" s="31"/>
      <c r="AA344" s="31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31"/>
      <c r="W345" s="31"/>
      <c r="X345" s="31"/>
      <c r="Y345" s="31"/>
      <c r="Z345" s="31"/>
      <c r="AA345" s="31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31"/>
      <c r="W346" s="31"/>
      <c r="X346" s="31"/>
      <c r="Y346" s="31"/>
      <c r="Z346" s="31"/>
      <c r="AA346" s="31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31"/>
      <c r="W347" s="31"/>
      <c r="X347" s="31"/>
      <c r="Y347" s="31"/>
      <c r="Z347" s="31"/>
      <c r="AA347" s="31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31"/>
      <c r="W348" s="31"/>
      <c r="X348" s="31"/>
      <c r="Y348" s="31"/>
      <c r="Z348" s="31"/>
      <c r="AA348" s="31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31"/>
      <c r="W349" s="31"/>
      <c r="X349" s="31"/>
      <c r="Y349" s="31"/>
      <c r="Z349" s="31"/>
      <c r="AA349" s="31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31"/>
      <c r="W350" s="31"/>
      <c r="X350" s="31"/>
      <c r="Y350" s="31"/>
      <c r="Z350" s="31"/>
      <c r="AA350" s="31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31"/>
      <c r="W351" s="31"/>
      <c r="X351" s="31"/>
      <c r="Y351" s="31"/>
      <c r="Z351" s="31"/>
      <c r="AA351" s="31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31"/>
      <c r="W352" s="31"/>
      <c r="X352" s="31"/>
      <c r="Y352" s="31"/>
      <c r="Z352" s="31"/>
      <c r="AA352" s="31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31"/>
      <c r="W353" s="31"/>
      <c r="X353" s="31"/>
      <c r="Y353" s="31"/>
      <c r="Z353" s="31"/>
      <c r="AA353" s="31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31"/>
      <c r="W354" s="31"/>
      <c r="X354" s="31"/>
      <c r="Y354" s="31"/>
      <c r="Z354" s="31"/>
      <c r="AA354" s="31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31"/>
      <c r="W355" s="31"/>
      <c r="X355" s="31"/>
      <c r="Y355" s="31"/>
      <c r="Z355" s="31"/>
      <c r="AA355" s="31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31"/>
      <c r="W356" s="31"/>
      <c r="X356" s="31"/>
      <c r="Y356" s="31"/>
      <c r="Z356" s="31"/>
      <c r="AA356" s="31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31"/>
      <c r="W357" s="31"/>
      <c r="X357" s="31"/>
      <c r="Y357" s="31"/>
      <c r="Z357" s="31"/>
      <c r="AA357" s="31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31"/>
      <c r="W358" s="31"/>
      <c r="X358" s="31"/>
      <c r="Y358" s="31"/>
      <c r="Z358" s="31"/>
      <c r="AA358" s="31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31"/>
      <c r="W359" s="31"/>
      <c r="X359" s="31"/>
      <c r="Y359" s="31"/>
      <c r="Z359" s="31"/>
      <c r="AA359" s="31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31"/>
      <c r="W360" s="31"/>
      <c r="X360" s="31"/>
      <c r="Y360" s="31"/>
      <c r="Z360" s="31"/>
      <c r="AA360" s="31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31"/>
      <c r="W361" s="31"/>
      <c r="X361" s="31"/>
      <c r="Y361" s="31"/>
      <c r="Z361" s="31"/>
      <c r="AA361" s="31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31"/>
      <c r="W362" s="31"/>
      <c r="X362" s="31"/>
      <c r="Y362" s="31"/>
      <c r="Z362" s="31"/>
      <c r="AA362" s="31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31"/>
      <c r="W363" s="31"/>
      <c r="X363" s="31"/>
      <c r="Y363" s="31"/>
      <c r="Z363" s="31"/>
      <c r="AA363" s="31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31"/>
      <c r="W364" s="31"/>
      <c r="X364" s="31"/>
      <c r="Y364" s="31"/>
      <c r="Z364" s="31"/>
      <c r="AA364" s="31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31"/>
      <c r="W365" s="31"/>
      <c r="X365" s="31"/>
      <c r="Y365" s="31"/>
      <c r="Z365" s="31"/>
      <c r="AA365" s="31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31"/>
      <c r="W366" s="31"/>
      <c r="X366" s="31"/>
      <c r="Y366" s="31"/>
      <c r="Z366" s="31"/>
      <c r="AA366" s="31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31"/>
      <c r="W367" s="31"/>
      <c r="X367" s="31"/>
      <c r="Y367" s="31"/>
      <c r="Z367" s="31"/>
      <c r="AA367" s="31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31"/>
      <c r="W368" s="31"/>
      <c r="X368" s="31"/>
      <c r="Y368" s="31"/>
      <c r="Z368" s="31"/>
      <c r="AA368" s="31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31"/>
      <c r="W369" s="31"/>
      <c r="X369" s="31"/>
      <c r="Y369" s="31"/>
      <c r="Z369" s="31"/>
      <c r="AA369" s="31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31"/>
      <c r="W370" s="31"/>
      <c r="X370" s="31"/>
      <c r="Y370" s="31"/>
      <c r="Z370" s="31"/>
      <c r="AA370" s="31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31"/>
      <c r="W371" s="31"/>
      <c r="X371" s="31"/>
      <c r="Y371" s="31"/>
      <c r="Z371" s="31"/>
      <c r="AA371" s="31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31"/>
      <c r="W372" s="31"/>
      <c r="X372" s="31"/>
      <c r="Y372" s="31"/>
      <c r="Z372" s="31"/>
      <c r="AA372" s="31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31"/>
      <c r="W373" s="31"/>
      <c r="X373" s="31"/>
      <c r="Y373" s="31"/>
      <c r="Z373" s="31"/>
      <c r="AA373" s="31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31"/>
      <c r="W374" s="31"/>
      <c r="X374" s="31"/>
      <c r="Y374" s="31"/>
      <c r="Z374" s="31"/>
      <c r="AA374" s="31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31"/>
      <c r="W375" s="31"/>
      <c r="X375" s="31"/>
      <c r="Y375" s="31"/>
      <c r="Z375" s="31"/>
      <c r="AA375" s="31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31"/>
      <c r="W376" s="31"/>
      <c r="X376" s="31"/>
      <c r="Y376" s="31"/>
      <c r="Z376" s="31"/>
      <c r="AA376" s="31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31"/>
      <c r="W377" s="31"/>
      <c r="X377" s="31"/>
      <c r="Y377" s="31"/>
      <c r="Z377" s="31"/>
      <c r="AA377" s="31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31"/>
      <c r="W378" s="31"/>
      <c r="X378" s="31"/>
      <c r="Y378" s="31"/>
      <c r="Z378" s="31"/>
      <c r="AA378" s="31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31"/>
      <c r="W379" s="31"/>
      <c r="X379" s="31"/>
      <c r="Y379" s="31"/>
      <c r="Z379" s="31"/>
      <c r="AA379" s="31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31"/>
      <c r="W380" s="31"/>
      <c r="X380" s="31"/>
      <c r="Y380" s="31"/>
      <c r="Z380" s="31"/>
      <c r="AA380" s="31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31"/>
      <c r="W381" s="31"/>
      <c r="X381" s="31"/>
      <c r="Y381" s="31"/>
      <c r="Z381" s="31"/>
      <c r="AA381" s="31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31"/>
      <c r="W382" s="31"/>
      <c r="X382" s="31"/>
      <c r="Y382" s="31"/>
      <c r="Z382" s="31"/>
      <c r="AA382" s="31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31"/>
      <c r="W383" s="31"/>
      <c r="X383" s="31"/>
      <c r="Y383" s="31"/>
      <c r="Z383" s="31"/>
      <c r="AA383" s="31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31"/>
      <c r="W384" s="31"/>
      <c r="X384" s="31"/>
      <c r="Y384" s="31"/>
      <c r="Z384" s="31"/>
      <c r="AA384" s="31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31"/>
      <c r="W385" s="31"/>
      <c r="X385" s="31"/>
      <c r="Y385" s="31"/>
      <c r="Z385" s="31"/>
      <c r="AA385" s="31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31"/>
      <c r="W386" s="31"/>
      <c r="X386" s="31"/>
      <c r="Y386" s="31"/>
      <c r="Z386" s="31"/>
      <c r="AA386" s="31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31"/>
      <c r="W387" s="31"/>
      <c r="X387" s="31"/>
      <c r="Y387" s="31"/>
      <c r="Z387" s="31"/>
      <c r="AA387" s="31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31"/>
      <c r="W388" s="31"/>
      <c r="X388" s="31"/>
      <c r="Y388" s="31"/>
      <c r="Z388" s="31"/>
      <c r="AA388" s="31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31"/>
      <c r="W389" s="31"/>
      <c r="X389" s="31"/>
      <c r="Y389" s="31"/>
      <c r="Z389" s="31"/>
      <c r="AA389" s="31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31"/>
      <c r="W390" s="31"/>
      <c r="X390" s="31"/>
      <c r="Y390" s="31"/>
      <c r="Z390" s="31"/>
      <c r="AA390" s="31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31"/>
      <c r="W391" s="31"/>
      <c r="X391" s="31"/>
      <c r="Y391" s="31"/>
      <c r="Z391" s="31"/>
      <c r="AA391" s="31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31"/>
      <c r="W392" s="31"/>
      <c r="X392" s="31"/>
      <c r="Y392" s="31"/>
      <c r="Z392" s="31"/>
      <c r="AA392" s="31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31"/>
      <c r="W393" s="31"/>
      <c r="X393" s="31"/>
      <c r="Y393" s="31"/>
      <c r="Z393" s="31"/>
      <c r="AA393" s="31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31"/>
      <c r="W394" s="31"/>
      <c r="X394" s="31"/>
      <c r="Y394" s="31"/>
      <c r="Z394" s="31"/>
      <c r="AA394" s="31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31"/>
      <c r="W395" s="31"/>
      <c r="X395" s="31"/>
      <c r="Y395" s="31"/>
      <c r="Z395" s="31"/>
      <c r="AA395" s="31"/>
      <c r="AB395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31"/>
      <c r="W396" s="31"/>
      <c r="X396" s="31"/>
      <c r="Y396" s="31"/>
      <c r="Z396" s="31"/>
      <c r="AA396" s="31"/>
      <c r="AB396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31"/>
      <c r="W397" s="31"/>
      <c r="X397" s="31"/>
      <c r="Y397" s="31"/>
      <c r="Z397" s="31"/>
      <c r="AA397" s="31"/>
      <c r="AB397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31"/>
      <c r="W398" s="31"/>
      <c r="X398" s="31"/>
      <c r="Y398" s="31"/>
      <c r="Z398" s="31"/>
      <c r="AA398" s="31"/>
      <c r="AB398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31"/>
      <c r="W399" s="31"/>
      <c r="X399" s="31"/>
      <c r="Y399" s="31"/>
      <c r="Z399" s="31"/>
      <c r="AA399" s="31"/>
      <c r="AB399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31"/>
      <c r="W400" s="31"/>
      <c r="X400" s="31"/>
      <c r="Y400" s="31"/>
      <c r="Z400" s="31"/>
      <c r="AA400" s="31"/>
      <c r="AB400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31"/>
      <c r="W401" s="31"/>
      <c r="X401" s="31"/>
      <c r="Y401" s="31"/>
      <c r="Z401" s="31"/>
      <c r="AA401" s="31"/>
      <c r="AB40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31"/>
      <c r="W402" s="31"/>
      <c r="X402" s="31"/>
      <c r="Y402" s="31"/>
      <c r="Z402" s="31"/>
      <c r="AA402" s="31"/>
      <c r="AB402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31"/>
      <c r="W403" s="31"/>
      <c r="X403" s="31"/>
      <c r="Y403" s="31"/>
      <c r="Z403" s="31"/>
      <c r="AA403" s="31"/>
      <c r="AB403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31"/>
      <c r="W404" s="31"/>
      <c r="X404" s="31"/>
      <c r="Y404" s="31"/>
      <c r="Z404" s="31"/>
      <c r="AA404" s="31"/>
      <c r="AB404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31"/>
      <c r="W405" s="31"/>
      <c r="X405" s="31"/>
      <c r="Y405" s="31"/>
      <c r="Z405" s="31"/>
      <c r="AA405" s="31"/>
      <c r="AB405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31"/>
      <c r="W406" s="31"/>
      <c r="X406" s="31"/>
      <c r="Y406" s="31"/>
      <c r="Z406" s="31"/>
      <c r="AA406" s="31"/>
      <c r="AB406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31"/>
      <c r="W407" s="31"/>
      <c r="X407" s="31"/>
      <c r="Y407" s="31"/>
      <c r="Z407" s="31"/>
      <c r="AA407" s="31"/>
      <c r="AB407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31"/>
      <c r="W408" s="31"/>
      <c r="X408" s="31"/>
      <c r="Y408" s="31"/>
      <c r="Z408" s="31"/>
      <c r="AA408" s="31"/>
      <c r="AB408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31"/>
      <c r="W409" s="31"/>
      <c r="X409" s="31"/>
      <c r="Y409" s="31"/>
      <c r="Z409" s="31"/>
      <c r="AA409" s="31"/>
      <c r="AB409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31"/>
      <c r="W410" s="31"/>
      <c r="X410" s="31"/>
      <c r="Y410" s="31"/>
      <c r="Z410" s="31"/>
      <c r="AA410" s="31"/>
      <c r="AB410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31"/>
      <c r="W411" s="31"/>
      <c r="X411" s="31"/>
      <c r="Y411" s="31"/>
      <c r="Z411" s="31"/>
      <c r="AA411" s="31"/>
      <c r="AB41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31"/>
      <c r="W412" s="31"/>
      <c r="X412" s="31"/>
      <c r="Y412" s="31"/>
      <c r="Z412" s="31"/>
      <c r="AA412" s="31"/>
      <c r="AB412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31"/>
      <c r="W413" s="31"/>
      <c r="X413" s="31"/>
      <c r="Y413" s="31"/>
      <c r="Z413" s="31"/>
      <c r="AA413" s="31"/>
      <c r="AB413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31"/>
      <c r="W414" s="31"/>
      <c r="X414" s="31"/>
      <c r="Y414" s="31"/>
      <c r="Z414" s="31"/>
      <c r="AA414" s="31"/>
      <c r="AB414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31"/>
      <c r="W415" s="31"/>
      <c r="X415" s="31"/>
      <c r="Y415" s="31"/>
      <c r="Z415" s="31"/>
      <c r="AA415" s="31"/>
      <c r="AB415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31"/>
      <c r="W416" s="31"/>
      <c r="X416" s="31"/>
      <c r="Y416" s="31"/>
      <c r="Z416" s="31"/>
      <c r="AA416" s="31"/>
      <c r="AB416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31"/>
      <c r="W417" s="31"/>
      <c r="X417" s="31"/>
      <c r="Y417" s="31"/>
      <c r="Z417" s="31"/>
      <c r="AA417" s="31"/>
      <c r="AB417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31"/>
      <c r="W418" s="31"/>
      <c r="X418" s="31"/>
      <c r="Y418" s="31"/>
      <c r="Z418" s="31"/>
      <c r="AA418" s="31"/>
      <c r="AB418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31"/>
      <c r="W419" s="31"/>
      <c r="X419" s="31"/>
      <c r="Y419" s="31"/>
      <c r="Z419" s="31"/>
      <c r="AA419" s="31"/>
      <c r="AB419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31"/>
      <c r="W420" s="31"/>
      <c r="X420" s="31"/>
      <c r="Y420" s="31"/>
      <c r="Z420" s="31"/>
      <c r="AA420" s="31"/>
      <c r="AB420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31"/>
      <c r="W421" s="31"/>
      <c r="X421" s="31"/>
      <c r="Y421" s="31"/>
      <c r="Z421" s="31"/>
      <c r="AA421" s="31"/>
      <c r="AB42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31"/>
      <c r="W422" s="31"/>
      <c r="X422" s="31"/>
      <c r="Y422" s="31"/>
      <c r="Z422" s="31"/>
      <c r="AA422" s="31"/>
      <c r="AB422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31"/>
      <c r="W423" s="31"/>
      <c r="X423" s="31"/>
      <c r="Y423" s="31"/>
      <c r="Z423" s="31"/>
      <c r="AA423" s="31"/>
      <c r="AB423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31"/>
      <c r="W424" s="31"/>
      <c r="X424" s="31"/>
      <c r="Y424" s="31"/>
      <c r="Z424" s="31"/>
      <c r="AA424" s="31"/>
      <c r="AB424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31"/>
      <c r="W425" s="31"/>
      <c r="X425" s="31"/>
      <c r="Y425" s="31"/>
      <c r="Z425" s="31"/>
      <c r="AA425" s="31"/>
      <c r="AB425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31"/>
      <c r="W426" s="31"/>
      <c r="X426" s="31"/>
      <c r="Y426" s="31"/>
      <c r="Z426" s="31"/>
      <c r="AA426" s="31"/>
      <c r="AB426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31"/>
      <c r="W427" s="31"/>
      <c r="X427" s="31"/>
      <c r="Y427" s="31"/>
      <c r="Z427" s="31"/>
      <c r="AA427" s="31"/>
      <c r="AB427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31"/>
      <c r="W428" s="31"/>
      <c r="X428" s="31"/>
      <c r="Y428" s="31"/>
      <c r="Z428" s="31"/>
      <c r="AA428" s="31"/>
      <c r="AB428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31"/>
      <c r="W429" s="31"/>
      <c r="X429" s="31"/>
      <c r="Y429" s="31"/>
      <c r="Z429" s="31"/>
      <c r="AA429" s="31"/>
      <c r="AB429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31"/>
      <c r="W430" s="31"/>
      <c r="X430" s="31"/>
      <c r="Y430" s="31"/>
      <c r="Z430" s="31"/>
      <c r="AA430" s="31"/>
      <c r="AB430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31"/>
      <c r="W431" s="31"/>
      <c r="X431" s="31"/>
      <c r="Y431" s="31"/>
      <c r="Z431" s="31"/>
      <c r="AA431" s="31"/>
      <c r="AB43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31"/>
      <c r="W432" s="31"/>
      <c r="X432" s="31"/>
      <c r="Y432" s="31"/>
      <c r="Z432" s="31"/>
      <c r="AA432" s="31"/>
      <c r="AB432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31"/>
      <c r="W433" s="31"/>
      <c r="X433" s="31"/>
      <c r="Y433" s="31"/>
      <c r="Z433" s="31"/>
      <c r="AA433" s="31"/>
      <c r="AB433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6:28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31"/>
      <c r="W434" s="31"/>
      <c r="X434" s="31"/>
      <c r="Y434" s="31"/>
      <c r="Z434" s="31"/>
      <c r="AA434" s="31"/>
      <c r="AB434"/>
    </row>
    <row r="435" spans="6:28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31"/>
      <c r="W435" s="31"/>
      <c r="X435" s="31"/>
      <c r="Y435" s="31"/>
      <c r="Z435" s="31"/>
      <c r="AA435" s="31"/>
      <c r="AB435"/>
    </row>
    <row r="436" spans="6:28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31"/>
      <c r="W436" s="31"/>
      <c r="X436" s="31"/>
      <c r="Y436" s="31"/>
      <c r="Z436" s="31"/>
      <c r="AA436" s="31"/>
      <c r="AB436"/>
    </row>
    <row r="437" spans="6:28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31"/>
      <c r="W437" s="31"/>
      <c r="X437" s="31"/>
      <c r="Y437" s="31"/>
      <c r="Z437" s="31"/>
      <c r="AA437" s="31"/>
      <c r="AB437"/>
    </row>
    <row r="438" spans="6:28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31"/>
      <c r="W438" s="31"/>
      <c r="X438" s="31"/>
      <c r="Y438" s="31"/>
      <c r="Z438" s="31"/>
      <c r="AA438" s="31"/>
      <c r="AB438"/>
    </row>
    <row r="439" spans="6:28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31"/>
      <c r="W439" s="31"/>
      <c r="X439" s="31"/>
      <c r="Y439" s="31"/>
      <c r="Z439" s="31"/>
      <c r="AA439" s="31"/>
      <c r="AB439"/>
    </row>
    <row r="440" spans="6:28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31"/>
      <c r="W440" s="31"/>
      <c r="X440" s="31"/>
      <c r="Y440" s="31"/>
      <c r="Z440" s="31"/>
      <c r="AA440" s="31"/>
      <c r="AB440"/>
    </row>
    <row r="441" spans="6:28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31"/>
      <c r="W441" s="31"/>
      <c r="X441" s="31"/>
      <c r="Y441" s="31"/>
      <c r="Z441" s="31"/>
      <c r="AA441" s="31"/>
      <c r="AB441"/>
    </row>
    <row r="442" spans="6:28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31"/>
      <c r="W442" s="31"/>
      <c r="X442" s="31"/>
      <c r="Y442" s="31"/>
      <c r="Z442" s="31"/>
      <c r="AA442" s="31"/>
      <c r="AB442"/>
    </row>
    <row r="443" spans="6:28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31"/>
      <c r="W443" s="31"/>
      <c r="X443" s="31"/>
      <c r="Y443" s="31"/>
      <c r="Z443" s="31"/>
      <c r="AA443" s="31"/>
      <c r="AB443"/>
    </row>
    <row r="444" spans="6:28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31"/>
      <c r="W444" s="31"/>
      <c r="X444" s="31"/>
      <c r="Y444" s="31"/>
      <c r="Z444" s="31"/>
      <c r="AA444" s="31"/>
      <c r="AB444"/>
    </row>
    <row r="445" spans="6:28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31"/>
      <c r="W445" s="31"/>
      <c r="X445" s="31"/>
      <c r="Y445" s="31"/>
      <c r="Z445" s="31"/>
      <c r="AA445" s="31"/>
      <c r="AB445"/>
    </row>
    <row r="446" spans="6:28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31"/>
      <c r="W446" s="31"/>
      <c r="X446" s="31"/>
      <c r="Y446" s="31"/>
      <c r="Z446" s="31"/>
      <c r="AA446" s="31"/>
      <c r="AB446"/>
    </row>
    <row r="447" spans="6:28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31"/>
      <c r="W447" s="31"/>
      <c r="X447" s="31"/>
      <c r="Y447" s="31"/>
      <c r="Z447" s="31"/>
      <c r="AA447" s="31"/>
      <c r="AB447"/>
    </row>
    <row r="448" spans="6:28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31"/>
      <c r="W448" s="31"/>
      <c r="X448" s="31"/>
      <c r="Y448" s="31"/>
      <c r="Z448" s="31"/>
      <c r="AA448" s="31"/>
      <c r="AB448"/>
    </row>
    <row r="449" spans="6:28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31"/>
      <c r="W449" s="31"/>
      <c r="X449" s="31"/>
      <c r="Y449" s="31"/>
      <c r="Z449" s="31"/>
      <c r="AA449" s="31"/>
      <c r="AB449"/>
    </row>
    <row r="450" spans="6:28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31"/>
      <c r="W450" s="31"/>
      <c r="X450" s="31"/>
      <c r="Y450" s="31"/>
      <c r="Z450" s="31"/>
      <c r="AA450" s="31"/>
      <c r="AB450"/>
    </row>
    <row r="451" spans="6:28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31"/>
      <c r="W451" s="31"/>
      <c r="X451" s="31"/>
      <c r="Y451" s="31"/>
      <c r="Z451" s="31"/>
      <c r="AA451" s="31"/>
      <c r="AB451"/>
    </row>
    <row r="452" spans="6:28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31"/>
      <c r="W452" s="31"/>
      <c r="X452" s="31"/>
      <c r="Y452" s="31"/>
      <c r="Z452" s="31"/>
      <c r="AA452" s="31"/>
      <c r="AB452"/>
    </row>
    <row r="453" spans="6:28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31"/>
      <c r="W453" s="31"/>
      <c r="X453" s="31"/>
      <c r="Y453" s="31"/>
      <c r="Z453" s="31"/>
      <c r="AA453" s="31"/>
      <c r="AB453"/>
    </row>
    <row r="454" spans="6:28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31"/>
      <c r="W454" s="31"/>
      <c r="X454" s="31"/>
      <c r="Y454" s="31"/>
      <c r="Z454" s="31"/>
      <c r="AA454" s="31"/>
      <c r="AB454"/>
    </row>
    <row r="455" spans="6:28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31"/>
      <c r="W455" s="31"/>
      <c r="X455" s="31"/>
      <c r="Y455" s="31"/>
      <c r="Z455" s="31"/>
      <c r="AA455" s="31"/>
      <c r="AB455"/>
    </row>
    <row r="456" spans="6:28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31"/>
      <c r="W456" s="31"/>
      <c r="X456" s="31"/>
      <c r="Y456" s="31"/>
      <c r="Z456" s="31"/>
      <c r="AA456" s="31"/>
      <c r="AB456"/>
    </row>
    <row r="457" spans="6:28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31"/>
      <c r="W457" s="31"/>
      <c r="X457" s="31"/>
      <c r="Y457" s="31"/>
      <c r="Z457" s="31"/>
      <c r="AA457" s="31"/>
      <c r="AB457"/>
    </row>
    <row r="458" spans="6:28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31"/>
      <c r="W458" s="31"/>
      <c r="X458" s="31"/>
      <c r="Y458" s="31"/>
      <c r="Z458" s="31"/>
      <c r="AA458" s="31"/>
      <c r="AB458"/>
    </row>
    <row r="459" spans="6:28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31"/>
      <c r="W459" s="31"/>
      <c r="X459" s="31"/>
      <c r="Y459" s="31"/>
      <c r="Z459" s="31"/>
      <c r="AA459" s="31"/>
      <c r="AB459"/>
    </row>
    <row r="460" spans="6:28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31"/>
      <c r="W460" s="31"/>
      <c r="X460" s="31"/>
      <c r="Y460" s="31"/>
      <c r="Z460" s="31"/>
      <c r="AA460" s="31"/>
      <c r="AB460"/>
    </row>
    <row r="461" spans="6:28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31"/>
      <c r="W461" s="31"/>
      <c r="X461" s="31"/>
      <c r="Y461" s="31"/>
      <c r="Z461" s="31"/>
      <c r="AA461" s="31"/>
      <c r="AB461"/>
    </row>
    <row r="462" spans="6:28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31"/>
      <c r="W462" s="31"/>
      <c r="X462" s="31"/>
      <c r="Y462" s="31"/>
      <c r="Z462" s="31"/>
      <c r="AA462" s="31"/>
      <c r="AB462"/>
    </row>
    <row r="463" spans="6:28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31"/>
      <c r="W463" s="31"/>
      <c r="X463" s="31"/>
      <c r="Y463" s="31"/>
      <c r="Z463" s="31"/>
      <c r="AA463" s="31"/>
      <c r="AB463"/>
    </row>
  </sheetData>
  <sheetProtection/>
  <mergeCells count="18">
    <mergeCell ref="H6:K6"/>
    <mergeCell ref="L6:O6"/>
    <mergeCell ref="P6:S6"/>
    <mergeCell ref="Z6:AA6"/>
    <mergeCell ref="T6:T7"/>
    <mergeCell ref="U6:W6"/>
    <mergeCell ref="X6:X7"/>
    <mergeCell ref="Y6:Y7"/>
    <mergeCell ref="C80:J80"/>
    <mergeCell ref="C81:J81"/>
    <mergeCell ref="Z2:AB3"/>
    <mergeCell ref="C4:AB4"/>
    <mergeCell ref="C5:E7"/>
    <mergeCell ref="F5:F7"/>
    <mergeCell ref="G5:S5"/>
    <mergeCell ref="T5:AA5"/>
    <mergeCell ref="AB5:AB7"/>
    <mergeCell ref="G6:G7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АдмВерево</cp:lastModifiedBy>
  <cp:lastPrinted>2014-05-16T07:52:10Z</cp:lastPrinted>
  <dcterms:created xsi:type="dcterms:W3CDTF">2006-01-31T10:46:50Z</dcterms:created>
  <dcterms:modified xsi:type="dcterms:W3CDTF">2015-03-19T07:36:24Z</dcterms:modified>
  <cp:category/>
  <cp:version/>
  <cp:contentType/>
  <cp:contentStatus/>
</cp:coreProperties>
</file>