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7" windowWidth="12122" windowHeight="8431" tabRatio="925" activeTab="1"/>
  </bookViews>
  <sheets>
    <sheet name="0602" sheetId="1" r:id="rId1"/>
    <sheet name="нов.602" sheetId="2" r:id="rId2"/>
  </sheets>
  <definedNames/>
  <calcPr fullCalcOnLoad="1"/>
</workbook>
</file>

<file path=xl/sharedStrings.xml><?xml version="1.0" encoding="utf-8"?>
<sst xmlns="http://schemas.openxmlformats.org/spreadsheetml/2006/main" count="2512" uniqueCount="1243">
  <si>
    <t>0412</t>
  </si>
  <si>
    <t>Горбунов Ф.В.</t>
  </si>
  <si>
    <t>Начальник сектора</t>
  </si>
  <si>
    <t>0503</t>
  </si>
  <si>
    <t>КЦСР 7953900</t>
  </si>
  <si>
    <t>КЦСР 7954000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</si>
  <si>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</si>
  <si>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</si>
  <si>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</si>
  <si>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</si>
  <si>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</si>
  <si>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</si>
  <si>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</si>
  <si>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</si>
  <si>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</si>
  <si>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</si>
  <si>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</si>
  <si>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</si>
  <si>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</si>
  <si>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</si>
  <si>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</si>
  <si>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</si>
  <si>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</si>
  <si>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</si>
  <si>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</si>
  <si>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</si>
  <si>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</si>
  <si>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</si>
  <si>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</si>
  <si>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</si>
  <si>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</si>
  <si>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</si>
  <si>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</si>
  <si>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</si>
  <si>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</si>
  <si>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</si>
  <si>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</si>
  <si>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</si>
  <si>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</si>
  <si>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</si>
  <si>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</si>
  <si>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</si>
  <si>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</si>
  <si>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</si>
  <si>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</si>
  <si>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</si>
  <si>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</si>
  <si>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</si>
  <si>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</si>
  <si>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</si>
  <si>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</si>
  <si>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</si>
  <si>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</si>
  <si>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</si>
  <si>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</si>
  <si>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</si>
  <si>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</si>
  <si>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</si>
  <si>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</si>
  <si>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</si>
  <si>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</si>
  <si>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</si>
  <si>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</si>
  <si>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</si>
  <si>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</si>
  <si>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</si>
  <si>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</si>
  <si>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</si>
  <si>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</si>
  <si>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</si>
  <si>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</si>
  <si>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</si>
  <si>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</si>
  <si>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</si>
  <si>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</si>
  <si>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</si>
  <si>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</si>
  <si>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</si>
  <si>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</si>
  <si>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</si>
  <si>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</si>
  <si>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</si>
  <si>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</si>
  <si>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</si>
  <si>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</si>
  <si>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</si>
  <si>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</si>
  <si>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</si>
  <si>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</si>
  <si>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</si>
  <si>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</si>
  <si>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</si>
  <si>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</si>
  <si>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</si>
  <si>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</si>
  <si>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</si>
  <si>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</si>
  <si>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</si>
  <si>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</si>
  <si>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</si>
  <si>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</si>
  <si>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</si>
  <si>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</si>
  <si>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</si>
  <si>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</si>
  <si>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</si>
  <si>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</si>
  <si>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</si>
  <si>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</si>
  <si>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</si>
  <si>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</si>
  <si>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</si>
  <si>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</si>
  <si>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</si>
  <si>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</si>
  <si>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</si>
  <si>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</si>
  <si>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</si>
  <si>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ФЗ-238 от 19.12.06 " О федеральном бюджете на 2007г"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</si>
  <si>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</si>
  <si>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</si>
  <si>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</si>
  <si>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</si>
  <si>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</si>
  <si>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</si>
  <si>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</si>
  <si>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</si>
  <si>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</si>
  <si>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</si>
  <si>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</si>
  <si>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</si>
  <si>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</si>
  <si>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</si>
  <si>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</si>
  <si>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</si>
  <si>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</si>
  <si>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</si>
  <si>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</si>
  <si>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</si>
  <si>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</si>
  <si>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</si>
  <si>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</si>
  <si>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</si>
  <si>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</si>
  <si>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</si>
  <si>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</si>
  <si>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</si>
  <si>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</si>
  <si>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</si>
  <si>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</si>
  <si>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</si>
  <si>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</si>
  <si>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</si>
  <si>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</si>
  <si>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</si>
  <si>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</si>
  <si>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</si>
  <si>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</si>
  <si>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</si>
  <si>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</si>
  <si>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</si>
  <si>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</si>
  <si>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</si>
  <si>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</si>
  <si>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</si>
  <si>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</si>
  <si>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</si>
  <si>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</si>
  <si>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</si>
  <si>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</si>
  <si>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</si>
  <si>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</si>
  <si>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</si>
  <si>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</si>
  <si>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</si>
  <si>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</si>
  <si>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</si>
  <si>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</si>
  <si>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</si>
  <si>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</si>
  <si>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</si>
  <si>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</si>
  <si>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</si>
  <si>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</si>
  <si>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</si>
  <si>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</si>
  <si>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</si>
  <si>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</si>
  <si>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</si>
  <si>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</si>
  <si>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</si>
  <si>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</si>
  <si>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</si>
  <si>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</si>
  <si>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</si>
  <si>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</si>
  <si>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</si>
  <si>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</si>
  <si>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</si>
  <si>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</si>
  <si>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</si>
  <si>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</si>
  <si>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</si>
  <si>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</si>
  <si>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</si>
  <si>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</si>
  <si>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</si>
  <si>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</si>
  <si>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</si>
  <si>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</si>
  <si>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</si>
  <si>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</si>
  <si>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</si>
  <si>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</si>
  <si>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</si>
  <si>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</si>
  <si>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</si>
  <si>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</si>
  <si>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</si>
  <si>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</si>
  <si>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</si>
  <si>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</si>
  <si>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</si>
  <si>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</si>
  <si>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</si>
  <si>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</si>
  <si>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</si>
  <si>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</si>
  <si>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</si>
  <si>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</si>
  <si>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</si>
  <si>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</si>
  <si>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</si>
  <si>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</si>
  <si>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</si>
  <si>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</si>
  <si>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ст50,п.2пп14</t>
  </si>
  <si>
    <t>,</t>
  </si>
  <si>
    <t>TABLENAME=UTBL_OBJ1000368|FIELDS=D_KA1,D_KA2|VALUES=3000643,3000617</t>
  </si>
  <si>
    <t>TABLENAME=UTBL_OBJ1000368|FIELDS=D_KA1,D_KA2|VALUES=3000643,3000618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</si>
  <si>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</si>
  <si>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</si>
  <si>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</si>
  <si>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</si>
  <si>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</si>
  <si>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</si>
  <si>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</si>
  <si>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</si>
  <si>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</si>
  <si>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</si>
  <si>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</si>
  <si>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</si>
  <si>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</si>
  <si>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</si>
  <si>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</si>
  <si>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</si>
  <si>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</si>
  <si>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</si>
  <si>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</si>
  <si>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</si>
  <si>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</si>
  <si>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</si>
  <si>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</si>
  <si>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</si>
  <si>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</si>
  <si>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</si>
  <si>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</si>
  <si>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</si>
  <si>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</si>
  <si>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</si>
  <si>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</si>
  <si>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</si>
  <si>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</si>
  <si>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</si>
  <si>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</si>
  <si>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</si>
  <si>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</si>
  <si>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</si>
  <si>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</si>
  <si>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</si>
  <si>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</si>
  <si>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</si>
  <si>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</si>
  <si>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</si>
  <si>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</si>
  <si>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</si>
  <si>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</si>
  <si>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</si>
  <si>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</si>
  <si>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</si>
  <si>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</si>
  <si>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</si>
  <si>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</si>
  <si>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</si>
  <si>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</si>
  <si>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</si>
  <si>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</si>
  <si>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</si>
  <si>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</si>
  <si>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</si>
  <si>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</si>
  <si>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</si>
  <si>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</si>
  <si>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</si>
  <si>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</si>
  <si>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</si>
  <si>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</si>
  <si>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</si>
  <si>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</si>
  <si>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</si>
  <si>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</si>
  <si>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</si>
  <si>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</si>
  <si>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</si>
  <si>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</si>
  <si>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</si>
  <si>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</si>
  <si>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</si>
  <si>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</si>
  <si>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</si>
  <si>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</si>
  <si>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</si>
  <si>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</si>
  <si>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</si>
  <si>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</si>
  <si>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</si>
  <si>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</si>
  <si>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</si>
  <si>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</si>
  <si>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</si>
  <si>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</si>
  <si>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</si>
  <si>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</si>
  <si>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</si>
  <si>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</si>
  <si>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</si>
  <si>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</si>
  <si>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</si>
  <si>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</si>
  <si>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</si>
  <si>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</si>
  <si>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</si>
  <si>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</si>
  <si>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</si>
  <si>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</si>
  <si>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</si>
  <si>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</si>
  <si>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</si>
  <si>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</si>
  <si>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</si>
  <si>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</si>
  <si>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</si>
  <si>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</si>
  <si>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</si>
  <si>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</si>
  <si>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</si>
  <si>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</si>
  <si>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</si>
  <si>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</si>
  <si>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</si>
  <si>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</si>
  <si>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</si>
  <si>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</si>
  <si>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</si>
  <si>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</si>
  <si>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</si>
  <si>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</si>
  <si>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</si>
  <si>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</si>
  <si>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</si>
  <si>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</si>
  <si>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</si>
  <si>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</si>
  <si>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</si>
  <si>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</si>
  <si>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</si>
  <si>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</si>
  <si>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</si>
  <si>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</si>
  <si>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</si>
  <si>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</si>
  <si>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</si>
  <si>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</si>
  <si>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</si>
  <si>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</si>
  <si>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</si>
  <si>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</si>
  <si>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</si>
  <si>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</si>
  <si>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</si>
  <si>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</si>
  <si>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</si>
  <si>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</si>
  <si>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</si>
  <si>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</si>
  <si>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</si>
  <si>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</si>
  <si>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</si>
  <si>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</si>
  <si>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</si>
  <si>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</si>
  <si>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</si>
  <si>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</si>
  <si>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</si>
  <si>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</si>
  <si>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</si>
  <si>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</si>
  <si>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</si>
  <si>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</si>
  <si>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</si>
  <si>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</si>
  <si>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</si>
  <si>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</si>
  <si>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</si>
  <si>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</si>
  <si>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</si>
  <si>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</si>
  <si>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</si>
  <si>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</si>
  <si>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</si>
  <si>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</si>
  <si>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</si>
  <si>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</si>
  <si>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</si>
  <si>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</si>
  <si>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</si>
  <si>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</si>
  <si>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</si>
  <si>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</si>
  <si>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</si>
  <si>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</si>
  <si>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</si>
  <si>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</si>
  <si>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</si>
  <si>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</si>
  <si>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</si>
  <si>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</si>
  <si>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</si>
  <si>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</si>
  <si>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</si>
  <si>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</si>
  <si>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</si>
  <si>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</si>
  <si>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</si>
  <si>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</si>
  <si>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</si>
  <si>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</si>
  <si>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</si>
  <si>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</si>
  <si>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</si>
  <si>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</si>
  <si>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</si>
  <si>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</si>
  <si>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</si>
  <si>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</si>
  <si>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</si>
  <si>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</si>
  <si>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</si>
  <si>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</si>
  <si>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</si>
  <si>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</si>
  <si>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</si>
  <si>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формирование, утверждение, исполнение бюджета поселения и контроль за исполнением данного бюджета (КФ)</t>
  </si>
  <si>
    <t>формирование, утверждение, исполнение бюджета поселения и контроль за исполнением данного бюджета (КСП)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</si>
  <si>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</si>
  <si>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</si>
  <si>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</si>
  <si>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</si>
  <si>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Федорова Н.И.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</si>
  <si>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</si>
  <si>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</si>
  <si>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</si>
  <si>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</si>
  <si>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</si>
  <si>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</si>
  <si>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</si>
  <si>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</si>
  <si>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</si>
  <si>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</si>
  <si>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</si>
  <si>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</si>
  <si>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</si>
  <si>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</si>
  <si>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</si>
  <si>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</si>
  <si>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</si>
  <si>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</si>
  <si>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</si>
  <si>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</si>
  <si>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</si>
  <si>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</si>
  <si>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</si>
  <si>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</si>
  <si>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</si>
  <si>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</si>
  <si>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</si>
  <si>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</si>
  <si>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</si>
  <si>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</si>
  <si>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</si>
  <si>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</si>
  <si>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</si>
  <si>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</si>
  <si>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</si>
  <si>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</si>
  <si>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</si>
  <si>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</si>
  <si>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</si>
  <si>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</si>
  <si>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</si>
  <si>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</si>
  <si>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</si>
  <si>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</si>
  <si>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</si>
  <si>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</si>
  <si>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</si>
  <si>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</si>
  <si>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</si>
  <si>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</si>
  <si>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</si>
  <si>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</si>
  <si>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</si>
  <si>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</si>
  <si>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</si>
  <si>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</si>
  <si>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</si>
  <si>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</si>
  <si>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</si>
  <si>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</si>
  <si>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</si>
  <si>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</si>
  <si>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</si>
  <si>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</si>
  <si>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ст14.п.1 пп5</t>
  </si>
  <si>
    <t>ст.14п.1пп.9</t>
  </si>
  <si>
    <t>ст.14п.1пп.10</t>
  </si>
  <si>
    <t>ст14п.1пп.11</t>
  </si>
  <si>
    <t>ст.14п.1пп12</t>
  </si>
  <si>
    <t>ст14.п1.пп14</t>
  </si>
  <si>
    <t>ст14,п1,пп15</t>
  </si>
  <si>
    <t>ст14,п1,пп18</t>
  </si>
  <si>
    <t>ст14,п1,пп21</t>
  </si>
  <si>
    <t>ст14,п,1,пп22</t>
  </si>
  <si>
    <t>ст14,п1,пп8</t>
  </si>
  <si>
    <t>TABLENAME=UTBL_OBJ1000368|FIELDS=D_KA1,D_KA2|VALUES=3000061,3000608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</si>
  <si>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</si>
  <si>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</si>
  <si>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</si>
  <si>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</si>
  <si>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</si>
  <si>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</si>
  <si>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</si>
  <si>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</si>
  <si>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</si>
  <si>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</si>
  <si>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</si>
  <si>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</si>
  <si>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</si>
  <si>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</si>
  <si>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</si>
  <si>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</si>
  <si>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</si>
  <si>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</si>
  <si>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</si>
  <si>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</si>
  <si>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</si>
  <si>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</si>
  <si>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</si>
  <si>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</si>
  <si>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</si>
  <si>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</si>
  <si>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</si>
  <si>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</si>
  <si>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</si>
  <si>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</si>
  <si>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</si>
  <si>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</si>
  <si>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</si>
  <si>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</si>
  <si>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</si>
  <si>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</si>
  <si>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</si>
  <si>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</si>
  <si>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</si>
  <si>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</si>
  <si>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</si>
  <si>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</si>
  <si>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</si>
  <si>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</si>
  <si>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</si>
  <si>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</si>
  <si>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</si>
  <si>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</si>
  <si>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</si>
  <si>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</si>
  <si>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</si>
  <si>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</si>
  <si>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</si>
  <si>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</si>
  <si>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</si>
  <si>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</si>
  <si>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</si>
  <si>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</si>
  <si>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</si>
  <si>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</si>
  <si>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</si>
  <si>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</si>
  <si>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</si>
  <si>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</si>
  <si>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</si>
  <si>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</si>
  <si>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</si>
  <si>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</si>
  <si>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</si>
  <si>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</si>
  <si>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</si>
  <si>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</si>
  <si>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</si>
  <si>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</si>
  <si>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</si>
  <si>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</si>
  <si>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</si>
  <si>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</si>
  <si>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</si>
  <si>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</si>
  <si>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</si>
  <si>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</si>
  <si>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</si>
  <si>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</si>
  <si>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</si>
  <si>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</si>
  <si>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</si>
  <si>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</si>
  <si>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</si>
  <si>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</si>
  <si>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</si>
  <si>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</si>
  <si>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</si>
  <si>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</si>
  <si>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</si>
  <si>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</si>
  <si>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</si>
  <si>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</si>
  <si>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</si>
  <si>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</si>
  <si>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</si>
  <si>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</si>
  <si>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</si>
  <si>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</si>
  <si>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</si>
  <si>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</si>
  <si>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</si>
  <si>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</si>
  <si>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</si>
  <si>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</si>
  <si>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</si>
  <si>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</si>
  <si>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</si>
  <si>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</si>
  <si>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</si>
  <si>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</si>
  <si>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</si>
  <si>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</si>
  <si>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</si>
  <si>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</si>
  <si>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</si>
  <si>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</si>
  <si>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</si>
  <si>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</si>
  <si>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</si>
  <si>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</si>
  <si>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</si>
  <si>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</si>
  <si>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</si>
  <si>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</si>
  <si>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</si>
  <si>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</si>
  <si>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</si>
  <si>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</si>
  <si>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</si>
  <si>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</si>
  <si>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</si>
  <si>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</si>
  <si>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</si>
  <si>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</si>
  <si>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</si>
  <si>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</si>
  <si>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</si>
  <si>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</si>
  <si>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</si>
  <si>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</si>
  <si>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</si>
  <si>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</si>
  <si>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</si>
  <si>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</si>
  <si>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</si>
  <si>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</si>
  <si>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</si>
  <si>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</si>
  <si>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</si>
  <si>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</si>
  <si>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</si>
  <si>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</si>
  <si>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</si>
  <si>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</si>
  <si>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</si>
  <si>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</si>
  <si>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</si>
  <si>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</si>
  <si>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</si>
  <si>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</si>
  <si>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</si>
  <si>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</si>
  <si>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</si>
  <si>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</si>
  <si>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</si>
  <si>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</si>
  <si>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</si>
  <si>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</si>
  <si>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</si>
  <si>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</si>
  <si>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</si>
  <si>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</si>
  <si>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</si>
  <si>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</si>
  <si>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</si>
  <si>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</si>
  <si>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</si>
  <si>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</si>
  <si>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</si>
  <si>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</si>
  <si>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</si>
  <si>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</si>
  <si>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</si>
  <si>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</si>
  <si>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</si>
  <si>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</si>
  <si>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</si>
  <si>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</si>
  <si>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</si>
  <si>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</si>
  <si>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</si>
  <si>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</si>
  <si>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</si>
  <si>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</si>
  <si>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</si>
  <si>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</si>
  <si>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</si>
  <si>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</si>
  <si>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</si>
  <si>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</si>
  <si>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</si>
  <si>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</si>
  <si>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</si>
  <si>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</si>
  <si>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</si>
  <si>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</si>
  <si>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</si>
  <si>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</si>
  <si>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</si>
  <si>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</si>
  <si>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</si>
  <si>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</si>
  <si>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</si>
  <si>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</si>
  <si>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</si>
  <si>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</si>
  <si>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</si>
  <si>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</si>
  <si>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</si>
  <si>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</si>
  <si>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</si>
  <si>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</si>
  <si>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</si>
  <si>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</si>
  <si>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</si>
  <si>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</si>
  <si>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</si>
  <si>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</si>
  <si>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</si>
  <si>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</si>
  <si>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</si>
  <si>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</si>
  <si>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</si>
  <si>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</si>
  <si>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</si>
  <si>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</si>
  <si>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</si>
  <si>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</si>
  <si>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</si>
  <si>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</si>
  <si>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</si>
  <si>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</si>
  <si>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</si>
  <si>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</si>
  <si>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</si>
  <si>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</si>
  <si>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</si>
  <si>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</si>
  <si>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</si>
  <si>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</si>
  <si>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</si>
  <si>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</si>
  <si>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</si>
  <si>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</si>
  <si>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</si>
  <si>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</si>
  <si>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</si>
  <si>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</si>
  <si>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</si>
  <si>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</si>
  <si>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</si>
  <si>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</si>
  <si>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</si>
  <si>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</si>
  <si>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</si>
  <si>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</si>
  <si>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</si>
  <si>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</si>
  <si>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</si>
  <si>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</si>
  <si>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</si>
  <si>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</si>
  <si>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</si>
  <si>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</si>
  <si>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</si>
  <si>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</si>
  <si>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</si>
  <si>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</si>
  <si>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</si>
  <si>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</si>
  <si>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</si>
  <si>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</si>
  <si>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</si>
  <si>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</si>
  <si>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</si>
  <si>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</si>
  <si>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</si>
  <si>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</si>
  <si>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</si>
  <si>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</si>
  <si>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</si>
  <si>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</si>
  <si>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</si>
  <si>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</si>
  <si>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</si>
  <si>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</si>
  <si>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</si>
  <si>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</si>
  <si>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</si>
  <si>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</si>
  <si>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</si>
  <si>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</si>
  <si>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</si>
  <si>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</si>
  <si>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</si>
  <si>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</si>
  <si>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</si>
  <si>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</si>
  <si>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</si>
  <si>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</si>
  <si>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</si>
  <si>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1.2.3.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</si>
  <si>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</si>
  <si>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</si>
  <si>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</si>
  <si>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</si>
  <si>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</si>
  <si>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</si>
  <si>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</si>
  <si>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</si>
  <si>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</si>
  <si>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</si>
  <si>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0501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</si>
  <si>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</si>
  <si>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</si>
  <si>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</si>
  <si>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</si>
  <si>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</si>
  <si>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</si>
  <si>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</si>
  <si>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</si>
  <si>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Глава администрации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</si>
  <si>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</si>
  <si>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</si>
  <si>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</si>
  <si>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</si>
  <si>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</si>
  <si>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</si>
  <si>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</si>
  <si>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</si>
  <si>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</si>
  <si>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</si>
  <si>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</si>
  <si>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</si>
  <si>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</si>
  <si>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</si>
  <si>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</si>
  <si>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</si>
  <si>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</si>
  <si>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</si>
  <si>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</si>
  <si>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</si>
  <si>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</si>
  <si>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</si>
  <si>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</si>
  <si>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</si>
  <si>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</si>
  <si>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</si>
  <si>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</si>
  <si>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</si>
  <si>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</si>
  <si>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</si>
  <si>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</si>
  <si>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</si>
  <si>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</si>
  <si>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</si>
  <si>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</si>
  <si>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</si>
  <si>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</si>
  <si>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</si>
  <si>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</si>
  <si>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</si>
  <si>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</si>
  <si>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</si>
  <si>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</si>
  <si>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</si>
  <si>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</si>
  <si>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</si>
  <si>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</si>
  <si>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</si>
  <si>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</si>
  <si>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</si>
  <si>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</si>
  <si>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</si>
  <si>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</si>
  <si>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</si>
  <si>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</si>
  <si>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</si>
  <si>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</si>
  <si>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</si>
  <si>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</si>
  <si>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</si>
  <si>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</si>
  <si>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</si>
  <si>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</si>
  <si>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</si>
  <si>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</si>
  <si>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</si>
  <si>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</si>
  <si>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</si>
  <si>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</si>
  <si>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</si>
  <si>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</si>
  <si>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</si>
  <si>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</si>
  <si>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</si>
  <si>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</si>
  <si>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</si>
  <si>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</si>
  <si>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</si>
  <si>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</si>
  <si>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</si>
  <si>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</si>
  <si>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</si>
  <si>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</si>
  <si>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</si>
  <si>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</si>
  <si>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</si>
  <si>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</si>
  <si>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</si>
  <si>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</si>
  <si>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</si>
  <si>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</si>
  <si>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</si>
  <si>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</si>
  <si>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</si>
  <si>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</si>
  <si>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</si>
  <si>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</si>
  <si>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</si>
  <si>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</si>
  <si>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</si>
  <si>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</si>
  <si>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</si>
  <si>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</si>
  <si>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</si>
  <si>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</si>
  <si>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</si>
  <si>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</si>
  <si>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</si>
  <si>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</si>
  <si>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</si>
  <si>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</si>
  <si>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</si>
  <si>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</si>
  <si>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</si>
  <si>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</si>
  <si>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</si>
  <si>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</si>
  <si>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</si>
  <si>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</si>
  <si>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</si>
  <si>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</si>
  <si>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</si>
  <si>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</si>
  <si>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</si>
  <si>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</si>
  <si>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</si>
  <si>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</si>
  <si>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</si>
  <si>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</si>
  <si>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</si>
  <si>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</si>
  <si>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</si>
  <si>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</si>
  <si>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</si>
  <si>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</si>
  <si>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</si>
  <si>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</si>
  <si>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</si>
  <si>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</si>
  <si>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</si>
  <si>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</si>
  <si>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</si>
  <si>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</si>
  <si>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</si>
  <si>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</si>
  <si>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</si>
  <si>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</si>
  <si>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</si>
  <si>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</si>
  <si>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</si>
  <si>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</si>
  <si>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</si>
  <si>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</si>
  <si>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</si>
  <si>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</si>
  <si>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</si>
  <si>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</si>
  <si>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</si>
  <si>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</si>
  <si>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</si>
  <si>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</si>
  <si>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</si>
  <si>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</si>
  <si>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</si>
  <si>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</si>
  <si>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</si>
  <si>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</si>
  <si>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</si>
  <si>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</si>
  <si>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</si>
  <si>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</si>
  <si>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</si>
  <si>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</si>
  <si>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</si>
  <si>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</si>
  <si>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</si>
  <si>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</si>
  <si>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</si>
  <si>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</si>
  <si>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</si>
  <si>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</si>
  <si>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</si>
  <si>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</si>
  <si>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</si>
  <si>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</si>
  <si>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</si>
  <si>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</si>
  <si>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</si>
  <si>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</si>
  <si>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</si>
  <si>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</si>
  <si>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</si>
  <si>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</si>
  <si>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</si>
  <si>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</si>
  <si>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</si>
  <si>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</si>
  <si>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</si>
  <si>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</si>
  <si>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</si>
  <si>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</si>
  <si>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</si>
  <si>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</si>
  <si>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</si>
  <si>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0409</t>
  </si>
  <si>
    <t>0410</t>
  </si>
  <si>
    <t>1102</t>
  </si>
  <si>
    <t>0502;0503</t>
  </si>
  <si>
    <t>ст.14.1 п.1</t>
  </si>
  <si>
    <t>ст.14 п.1 пп.4</t>
  </si>
  <si>
    <t>ст14 п.1 пп.19</t>
  </si>
  <si>
    <t>ст14 п.1 пп.20</t>
  </si>
  <si>
    <t>ст.14 п.30</t>
  </si>
  <si>
    <t>ст.14.1 п.1 пп.1,2,3</t>
  </si>
  <si>
    <t>Соглашения</t>
  </si>
  <si>
    <t>0113</t>
  </si>
  <si>
    <t>0107</t>
  </si>
  <si>
    <t>1.2.1.1</t>
  </si>
  <si>
    <t>владение, пользование и распоряжение имуществом, находящимся в муниципальной собственности муниципального района</t>
  </si>
  <si>
    <t>РП-Б-0800</t>
  </si>
  <si>
    <t>РП-В-0100</t>
  </si>
  <si>
    <t>РП-В-0600</t>
  </si>
  <si>
    <t>финансовый год 2017</t>
  </si>
  <si>
    <t>гр.15</t>
  </si>
  <si>
    <t>отчетный  финансовый год 2014 год</t>
  </si>
  <si>
    <t>текущий финансовый год 2015 год</t>
  </si>
  <si>
    <t xml:space="preserve">очередной финансовый год 2016 </t>
  </si>
  <si>
    <t>финансовый год 2018</t>
  </si>
  <si>
    <t>в целом</t>
  </si>
  <si>
    <t>01.01.2006 бессрочно</t>
  </si>
  <si>
    <t xml:space="preserve">Федеральный закон от 06-10-2003 №131-ФЗ "Об общих принципах организации местного самоуправления в Российской Федерации"          </t>
  </si>
  <si>
    <t>ст. 34</t>
  </si>
  <si>
    <t>06-10-2003 - не установлен             01-06-2007 - не установлен</t>
  </si>
  <si>
    <t>Закон Ленинградской области от 11-03-2008 №14-оз "О правовом регулировании муниципальной службы в Ленинградской области"Закон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</si>
  <si>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ст.11                               ст. 3</t>
  </si>
  <si>
    <t>19-04-2008 - не установлен                                                                                                04-11-2006 - 26-03-2012</t>
  </si>
  <si>
    <t>Раздел 0100,1100,Подраздел 0103,0104,0111,1113, 0401,0410, 1001</t>
  </si>
  <si>
    <t>Устав МО Веревское  сельское поселение РСД № 52 "О бюджете на 2013 год", РСД № 50 "О бюджете на 2014 год"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</si>
  <si>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</si>
  <si>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</si>
  <si>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</si>
  <si>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</si>
  <si>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</si>
  <si>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</si>
  <si>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 xml:space="preserve">01.01.2014 г.-31.12.2014г.  </t>
  </si>
  <si>
    <t>Областной закон от 05-12-2011 №98-оз "Об областном бюджете Ленинградской области на 2012 год и на плановый период 2013 и 2014 годов"Областной закон от 25-12-2012 №101-оз "Об областном бюджете Ленинградской области на 2013 год и на плановый период 2014 и 2015 годов"</t>
  </si>
  <si>
    <t>ст. 11</t>
  </si>
  <si>
    <t>01-01-2012 - 31-12-2012   01-01-2013 - 31-12-2013</t>
  </si>
  <si>
    <t>Раздел 0100, подраздел 0104</t>
  </si>
  <si>
    <t>ст. 15</t>
  </si>
  <si>
    <t>06-10-2003 - не установлен</t>
  </si>
  <si>
    <t>Соглашение по передаче полномочий ГМР</t>
  </si>
  <si>
    <t>Федеральный закон от 06-10-2003 №131-ФЗ "Об общих принципах организации местного самоуправления в Российской Федерации" 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</si>
  <si>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ст. 19                   п. 4</t>
  </si>
  <si>
    <t>01-01-2006 - не установлен             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</si>
  <si>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</si>
  <si>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</si>
  <si>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</si>
  <si>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ст. 19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</si>
  <si>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</si>
  <si>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 6</t>
  </si>
  <si>
    <t>02-11-2006 - не установлен</t>
  </si>
  <si>
    <t>Устав МО Веревское  сельское поселение РСД № 29 "О бюджете на 2015 год", РСД № 50 "О бюджете на 2014 год"</t>
  </si>
  <si>
    <t xml:space="preserve">16.12.2005 до внесения изменений,  01.01.2014г.-31.12.2014 г., 01.01.2015 г.-31.12.2015г.    </t>
  </si>
  <si>
    <t>01.01.2014-01.03.2015г.</t>
  </si>
  <si>
    <t xml:space="preserve">Реестр расходных обязательств  Веревского сельского поселения на 01.05.2015 г. </t>
  </si>
  <si>
    <t>отчетный  финансовый год 2014</t>
  </si>
  <si>
    <t>текущий финансовый год 2015</t>
  </si>
  <si>
    <t>очередной финансовый год 2016</t>
  </si>
  <si>
    <t>плановый период</t>
  </si>
  <si>
    <t xml:space="preserve">финансовый год  2017 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</si>
  <si>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</si>
  <si>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</si>
  <si>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>с 01 01 2010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</si>
  <si>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</si>
  <si>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</si>
  <si>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</si>
  <si>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</si>
  <si>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</si>
  <si>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</si>
  <si>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21-03-2012 - 31-12-2012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</si>
  <si>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</si>
  <si>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12-04-2013 - 31-12-2013</t>
  </si>
  <si>
    <t>Федеральный закон от 27-12-1991 №2124-1 "О средствах массовой информации"</t>
  </si>
  <si>
    <t>ст. 38</t>
  </si>
  <si>
    <t>08-02-1992 - не установлен</t>
  </si>
  <si>
    <t>ст. 14</t>
  </si>
  <si>
    <t>0501,0502</t>
  </si>
  <si>
    <t>0409,0503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</si>
  <si>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</si>
  <si>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</si>
  <si>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25.04.2012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</si>
  <si>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</si>
  <si>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</si>
  <si>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</si>
  <si>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 09.2013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</si>
  <si>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</si>
  <si>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</si>
  <si>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11.01.07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</si>
  <si>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</si>
  <si>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</si>
  <si>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</si>
  <si>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Федеральный закон от 21-12-1994 №69-ФЗ "О пожарной безопасности"</t>
  </si>
  <si>
    <t>05-01-1995 - не установлен</t>
  </si>
  <si>
    <t>0505</t>
  </si>
  <si>
    <t>с 2012 г</t>
  </si>
  <si>
    <t>01.01.06</t>
  </si>
  <si>
    <t>Федеральный закон от 29-12-1994 №78-ФЗ "О библиотечном деле"</t>
  </si>
  <si>
    <t>ст. 40</t>
  </si>
  <si>
    <t>02-01-1995 - не установлен</t>
  </si>
  <si>
    <t>1101</t>
  </si>
  <si>
    <t>01.01.06, 01.01.06, 11.01.07</t>
  </si>
  <si>
    <t>0401,0503</t>
  </si>
  <si>
    <t>01.07.2007</t>
  </si>
  <si>
    <t>РП-А-8100</t>
  </si>
  <si>
    <t>РП-А-8200</t>
  </si>
  <si>
    <t>с 2010 г.</t>
  </si>
  <si>
    <t>РП-В</t>
  </si>
  <si>
    <t>РП-В 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</si>
  <si>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</si>
  <si>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</si>
  <si>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</si>
  <si>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</si>
  <si>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 xml:space="preserve">  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</si>
  <si>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</si>
  <si>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</si>
  <si>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</si>
  <si>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РП-В 0600</t>
  </si>
  <si>
    <t>0104</t>
  </si>
  <si>
    <t>Реестр расходных обязательств Веревского сельского поселения на 01.05.2015 г.</t>
  </si>
  <si>
    <t>Соглашение с администрацией Гатчинского муниципального района о передаче полномочий по земельным вопросам</t>
  </si>
  <si>
    <t>Глава администрации Веревского сельского поселения ________________________________ Ковыляк С.М.</t>
  </si>
  <si>
    <t>Главный бухгалтер ________________________ Федорова Н.И.</t>
  </si>
  <si>
    <t xml:space="preserve"> Решение СД Веревского СП №42 от 17.12.2012 "Об утверждении Положения Об оплате труда и порядке осуществления  ежемесячных  и  дополнительных  выплат муниципальным  служащим и  работникам,  замещающим  должности, не являющиеся должностями  муниципальной службы и порядке её осуществления". 
</t>
  </si>
  <si>
    <t>с 01 01 2012</t>
  </si>
  <si>
    <t>Решение СД Веревского СП от 01.10.2009 года № 42 «Об утверждении Порядка  формирования фонда оплаты труда  муниципальных служащих и работников, замещающих должности, не являющиеся должностями муниципальной службы Веревского СП ГМР"</t>
  </si>
  <si>
    <t>Решение Совета депутатов Веревского СП от 20.11.2009 года № 9 «Об утверждении Положения о компенсации расходов, связанных с  депутатской деятельностью депутатов Веревского СП»</t>
  </si>
  <si>
    <t>с 01.01.2009 по 01.07.2014</t>
  </si>
  <si>
    <t>Решение Совета депутатов Веревского СП от 22.12.2011 года № 45 "Об утверждении Положения об Администрации МО Веревского СП ГМР"</t>
  </si>
  <si>
    <t xml:space="preserve">Решение СД Веревского СП от 31.10.2013 года № 36 «О порядке назначения, выплаты и перерасчета пенсии за выслугу лет муниципальным служащим, замещавшим должности муниципальной службы  муниципального образования Веревское сельское поселение Гатчинского муниципального района Ленинградской области».
</t>
  </si>
  <si>
    <t>с 2013 г</t>
  </si>
  <si>
    <t>с 01.01.2012</t>
  </si>
  <si>
    <t>Решение Совета депутатов Веревского СП от 26.06.2013 года № 21 "Об утверждении структуры Администрации МО Веревского СП ГМР"</t>
  </si>
  <si>
    <t>с 01.07.2013</t>
  </si>
  <si>
    <t>01.07.2014</t>
  </si>
  <si>
    <t xml:space="preserve">Решение СД Веревского СП от 17.12.2012 № 49 "Об утверждении Правил землепользования и застройки МО Веревского  сельского поселения ГМР";                                                                                                                        Решение СД Веревского СП от 15.05.2014 № 20 "Об утверждении Генерального плана МО Веревского  сельского поселения ГМР"  </t>
  </si>
  <si>
    <t>0103, 0104, 0111, 0113, 1001, 0410, 0107</t>
  </si>
  <si>
    <t>Решение СД Веревского СП  от 15.12.2006 № 95 "Об утверждении Положения по обеспечению первичных мер пожарной безопасности в границах на селенных пунктов на территории МО Веревсклого СП"</t>
  </si>
  <si>
    <t>Решение СД Веревского СП №113 от 20.01.2008 "Об утверждении Положения о создании, содержании и организации деятельности аварийно-спасательных служб на территории МО Веревского СП"</t>
  </si>
  <si>
    <t xml:space="preserve">Решение СД Веревского сельского поселения №39 от 10.02.2006 О создании МУК "Веревский СКДЦ" </t>
  </si>
  <si>
    <t>Решение СД Веревского сельского поселения № 8 от 28.03.07 "Об организации и осуществление мероприятий по работе с детьми и молодежью на территории Веревского сельского поселения"</t>
  </si>
  <si>
    <t>Решение СД Веревского СП № 17 от 27.06.2012 "Об утверждении Правил внешнего благоустройства на территории Веревского  сельского поселения ГМР"</t>
  </si>
  <si>
    <t>Решение СД Веревского СП № 96 от 15.12.2006 "Об утверждении Положения о порядке сбора и вывоза бытовых отходов и мусора на территории Веревского СП ГМР"</t>
  </si>
  <si>
    <t xml:space="preserve"> п. 1,2</t>
  </si>
  <si>
    <t>Постановление администрации Веревского СП от 08.09.2011 № 241 "Об утверждении Положения "Об организации и осуществлении первичного воинского учета граждан на территории МО Веревского сельского поселения"</t>
  </si>
  <si>
    <t>Устав МО Веревское  сельское поселение, утв.Решением СД Веревского СП №15 от 21.11.2005</t>
  </si>
  <si>
    <t>с 01 01 2006</t>
  </si>
  <si>
    <t xml:space="preserve"> 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</si>
  <si>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12-04-2014 - 31-12-2014</t>
  </si>
  <si>
    <t xml:space="preserve">МЦП«Энергосбережение и повышение энергетической эффективности на территории МО Веревского СП Гатчинского муниципального района Ленинградской области на 2010-2014 годы», утв пост администрации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</si>
</sst>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</numFmts>
  <fonts count="91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5"/>
      <color indexed="8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sz val="6.5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7"/>
      <color indexed="30"/>
      <name val="Times New Roman"/>
      <family val="1"/>
    </font>
    <font>
      <sz val="7"/>
      <color indexed="10"/>
      <name val="Times New Roman"/>
      <family val="1"/>
    </font>
    <font>
      <sz val="6"/>
      <color indexed="30"/>
      <name val="Times New Roman"/>
      <family val="1"/>
    </font>
    <font>
      <sz val="6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7"/>
      <color rgb="FF0070C0"/>
      <name val="Times New Roman"/>
      <family val="1"/>
    </font>
    <font>
      <sz val="7"/>
      <color rgb="FFFF0000"/>
      <name val="Times New Roman"/>
      <family val="1"/>
    </font>
    <font>
      <sz val="6"/>
      <color rgb="FF0070C0"/>
      <name val="Times New Roman"/>
      <family val="1"/>
    </font>
    <font>
      <sz val="6"/>
      <color rgb="FFFF0000"/>
      <name val="Times New Roman"/>
      <family val="1"/>
    </font>
    <font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19" fillId="0" borderId="0" xfId="0" applyNumberFormat="1" applyFont="1" applyFill="1" applyBorder="1" applyAlignment="1" applyProtection="1">
      <alignment vertical="top"/>
      <protection/>
    </xf>
    <xf numFmtId="179" fontId="18" fillId="0" borderId="0" xfId="0" applyNumberFormat="1" applyFont="1" applyFill="1" applyBorder="1" applyAlignment="1" applyProtection="1">
      <alignment vertical="top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43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20" fillId="33" borderId="10" xfId="0" applyNumberFormat="1" applyFont="1" applyFill="1" applyBorder="1" applyAlignment="1" applyProtection="1">
      <alignment vertical="center" wrapText="1"/>
      <protection/>
    </xf>
    <xf numFmtId="2" fontId="18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vertical="center" wrapText="1"/>
      <protection/>
    </xf>
    <xf numFmtId="0" fontId="22" fillId="37" borderId="10" xfId="0" applyNumberFormat="1" applyFont="1" applyFill="1" applyBorder="1" applyAlignment="1">
      <alignment horizontal="justify" wrapText="1"/>
    </xf>
    <xf numFmtId="0" fontId="11" fillId="38" borderId="10" xfId="0" applyNumberFormat="1" applyFont="1" applyFill="1" applyBorder="1" applyAlignment="1" applyProtection="1">
      <alignment vertical="center" wrapText="1"/>
      <protection/>
    </xf>
    <xf numFmtId="0" fontId="21" fillId="39" borderId="10" xfId="0" applyNumberFormat="1" applyFont="1" applyFill="1" applyBorder="1" applyAlignment="1">
      <alignment horizontal="justify" wrapText="1"/>
    </xf>
    <xf numFmtId="0" fontId="21" fillId="37" borderId="10" xfId="0" applyNumberFormat="1" applyFont="1" applyFill="1" applyBorder="1" applyAlignment="1">
      <alignment horizontal="justify" wrapText="1"/>
    </xf>
    <xf numFmtId="0" fontId="21" fillId="37" borderId="10" xfId="0" applyNumberFormat="1" applyFont="1" applyFill="1" applyBorder="1" applyAlignment="1">
      <alignment horizontal="left" wrapText="1"/>
    </xf>
    <xf numFmtId="49" fontId="11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9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2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5" fillId="0" borderId="0" xfId="0" applyNumberFormat="1" applyFont="1" applyFill="1" applyBorder="1" applyAlignment="1" applyProtection="1">
      <alignment vertical="top"/>
      <protection/>
    </xf>
    <xf numFmtId="2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8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0" xfId="0" applyNumberFormat="1" applyAlignment="1">
      <alignment/>
    </xf>
    <xf numFmtId="0" fontId="21" fillId="0" borderId="10" xfId="0" applyNumberFormat="1" applyFont="1" applyFill="1" applyBorder="1" applyAlignment="1">
      <alignment horizontal="justify" wrapText="1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justify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3" fillId="0" borderId="11" xfId="0" applyNumberFormat="1" applyFont="1" applyBorder="1" applyAlignment="1">
      <alignment horizontal="justify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1" fillId="0" borderId="12" xfId="0" applyNumberFormat="1" applyFont="1" applyBorder="1" applyAlignment="1">
      <alignment horizontal="justify" vertical="center" wrapText="1"/>
    </xf>
    <xf numFmtId="49" fontId="0" fillId="0" borderId="12" xfId="0" applyNumberFormat="1" applyFont="1" applyBorder="1" applyAlignment="1">
      <alignment horizontal="justify" vertical="center" wrapText="1"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2" xfId="0" applyNumberFormat="1" applyFont="1" applyBorder="1" applyAlignment="1">
      <alignment horizontal="justify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4" fillId="0" borderId="0" xfId="33" applyFont="1">
      <alignment/>
      <protection/>
    </xf>
    <xf numFmtId="0" fontId="4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1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33" applyFont="1" applyFill="1" applyBorder="1">
      <alignment/>
      <protection/>
    </xf>
    <xf numFmtId="0" fontId="33" fillId="0" borderId="0" xfId="33" applyFont="1">
      <alignment/>
      <protection/>
    </xf>
    <xf numFmtId="49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1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179" fontId="3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8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4" fillId="0" borderId="0" xfId="33" applyFont="1" applyFill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3" fillId="0" borderId="10" xfId="33" applyFont="1" applyFill="1" applyBorder="1" applyAlignment="1">
      <alignment vertical="center"/>
      <protection/>
    </xf>
    <xf numFmtId="0" fontId="33" fillId="0" borderId="10" xfId="33" applyFont="1" applyFill="1" applyBorder="1">
      <alignment/>
      <protection/>
    </xf>
    <xf numFmtId="0" fontId="33" fillId="0" borderId="13" xfId="33" applyFont="1" applyFill="1" applyBorder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>
      <alignment horizontal="justify" vertical="top" wrapText="1"/>
    </xf>
    <xf numFmtId="49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25" fillId="0" borderId="11" xfId="0" applyNumberFormat="1" applyFont="1" applyBorder="1" applyAlignment="1">
      <alignment horizontal="justify" vertical="top" wrapText="1"/>
    </xf>
    <xf numFmtId="49" fontId="8" fillId="0" borderId="14" xfId="0" applyNumberFormat="1" applyFont="1" applyFill="1" applyBorder="1" applyAlignment="1" applyProtection="1">
      <alignment horizontal="right" vertical="top" wrapText="1" shrinkToFit="1"/>
      <protection locked="0"/>
    </xf>
    <xf numFmtId="49" fontId="25" fillId="0" borderId="13" xfId="0" applyNumberFormat="1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1" xfId="0" applyNumberFormat="1" applyFont="1" applyBorder="1" applyAlignment="1">
      <alignment horizontal="justify" vertical="top" wrapText="1"/>
    </xf>
    <xf numFmtId="49" fontId="25" fillId="0" borderId="12" xfId="0" applyNumberFormat="1" applyFont="1" applyBorder="1" applyAlignment="1">
      <alignment horizontal="justify" vertical="top" wrapText="1"/>
    </xf>
    <xf numFmtId="181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30" fillId="40" borderId="11" xfId="0" applyNumberFormat="1" applyFont="1" applyFill="1" applyBorder="1" applyAlignment="1">
      <alignment horizontal="justify" vertical="top" wrapText="1"/>
    </xf>
    <xf numFmtId="49" fontId="25" fillId="40" borderId="11" xfId="0" applyNumberFormat="1" applyFont="1" applyFill="1" applyBorder="1" applyAlignment="1">
      <alignment horizontal="justify" vertical="top" wrapText="1"/>
    </xf>
    <xf numFmtId="49" fontId="84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179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81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2" xfId="0" applyNumberFormat="1" applyFont="1" applyBorder="1" applyAlignment="1">
      <alignment horizontal="justify" vertical="top" wrapText="1"/>
    </xf>
    <xf numFmtId="49" fontId="8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8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25" fillId="0" borderId="13" xfId="0" applyNumberFormat="1" applyFont="1" applyBorder="1" applyAlignment="1">
      <alignment horizontal="center" vertical="top" wrapText="1"/>
    </xf>
    <xf numFmtId="49" fontId="30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3" xfId="0" applyNumberFormat="1" applyFont="1" applyBorder="1" applyAlignment="1">
      <alignment horizontal="justify" vertical="top" wrapText="1"/>
    </xf>
    <xf numFmtId="0" fontId="25" fillId="0" borderId="10" xfId="0" applyNumberFormat="1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7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0" borderId="12" xfId="0" applyFont="1" applyBorder="1" applyAlignment="1">
      <alignment horizontal="justify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8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31" fillId="0" borderId="12" xfId="0" applyNumberFormat="1" applyFont="1" applyBorder="1" applyAlignment="1">
      <alignment horizontal="justify" vertical="top" wrapText="1"/>
    </xf>
    <xf numFmtId="0" fontId="25" fillId="0" borderId="10" xfId="0" applyNumberFormat="1" applyFont="1" applyFill="1" applyBorder="1" applyAlignment="1">
      <alignment horizontal="justify" vertical="top" wrapText="1"/>
    </xf>
    <xf numFmtId="49" fontId="29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9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49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9" fillId="0" borderId="12" xfId="0" applyNumberFormat="1" applyFont="1" applyBorder="1" applyAlignment="1">
      <alignment horizontal="justify" vertical="top" wrapText="1"/>
    </xf>
    <xf numFmtId="0" fontId="33" fillId="0" borderId="10" xfId="33" applyFont="1" applyFill="1" applyBorder="1" applyAlignment="1">
      <alignment vertical="top" wrapText="1"/>
      <protection/>
    </xf>
    <xf numFmtId="0" fontId="85" fillId="0" borderId="0" xfId="33" applyFont="1" applyAlignment="1">
      <alignment vertical="top"/>
      <protection/>
    </xf>
    <xf numFmtId="0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9" fontId="37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34" fillId="0" borderId="12" xfId="0" applyNumberFormat="1" applyFont="1" applyBorder="1" applyAlignment="1">
      <alignment horizontal="justify" vertical="top" wrapText="1"/>
    </xf>
    <xf numFmtId="0" fontId="1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0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5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15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15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34" fillId="0" borderId="13" xfId="0" applyNumberFormat="1" applyFont="1" applyBorder="1" applyAlignment="1">
      <alignment horizontal="justify" vertical="top" wrapText="1"/>
    </xf>
    <xf numFmtId="49" fontId="8" fillId="0" borderId="15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6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49" fontId="34" fillId="0" borderId="11" xfId="0" applyNumberFormat="1" applyFont="1" applyBorder="1" applyAlignment="1">
      <alignment horizontal="justify" vertical="top" wrapText="1"/>
    </xf>
    <xf numFmtId="49" fontId="84" fillId="0" borderId="17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8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9" xfId="0" applyNumberFormat="1" applyFont="1" applyFill="1" applyBorder="1" applyAlignment="1" applyProtection="1">
      <alignment horizontal="right" vertical="top" wrapText="1" shrinkToFit="1"/>
      <protection locked="0"/>
    </xf>
    <xf numFmtId="49" fontId="34" fillId="0" borderId="20" xfId="0" applyNumberFormat="1" applyFont="1" applyBorder="1" applyAlignment="1">
      <alignment horizontal="justify" vertical="top" wrapText="1"/>
    </xf>
    <xf numFmtId="49" fontId="34" fillId="0" borderId="16" xfId="0" applyNumberFormat="1" applyFont="1" applyBorder="1" applyAlignment="1">
      <alignment horizontal="justify" vertical="top" wrapText="1"/>
    </xf>
    <xf numFmtId="49" fontId="30" fillId="0" borderId="16" xfId="0" applyNumberFormat="1" applyFont="1" applyBorder="1" applyAlignment="1">
      <alignment horizontal="justify" vertical="top" wrapText="1"/>
    </xf>
    <xf numFmtId="49" fontId="84" fillId="0" borderId="16" xfId="0" applyNumberFormat="1" applyFont="1" applyFill="1" applyBorder="1" applyAlignment="1" applyProtection="1">
      <alignment horizontal="right" vertical="top" wrapText="1" shrinkToFit="1"/>
      <protection locked="0"/>
    </xf>
    <xf numFmtId="49" fontId="34" fillId="0" borderId="17" xfId="0" applyNumberFormat="1" applyFont="1" applyBorder="1" applyAlignment="1">
      <alignment horizontal="justify" vertical="top" wrapText="1"/>
    </xf>
    <xf numFmtId="49" fontId="34" fillId="0" borderId="0" xfId="0" applyNumberFormat="1" applyFont="1" applyBorder="1" applyAlignment="1">
      <alignment horizontal="justify" vertical="top" wrapText="1"/>
    </xf>
    <xf numFmtId="49" fontId="30" fillId="0" borderId="0" xfId="0" applyNumberFormat="1" applyFont="1" applyBorder="1" applyAlignment="1">
      <alignment horizontal="justify" vertical="top" wrapText="1"/>
    </xf>
    <xf numFmtId="49" fontId="84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32" fillId="0" borderId="21" xfId="0" applyNumberFormat="1" applyFont="1" applyFill="1" applyBorder="1" applyAlignment="1" applyProtection="1">
      <alignment horizontal="right" vertical="top" wrapText="1" shrinkToFit="1"/>
      <protection locked="0"/>
    </xf>
    <xf numFmtId="49" fontId="32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32" fillId="0" borderId="19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9" xfId="0" applyNumberFormat="1" applyFont="1" applyBorder="1" applyAlignment="1">
      <alignment horizontal="justify" vertical="top" wrapText="1"/>
    </xf>
    <xf numFmtId="49" fontId="84" fillId="0" borderId="19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22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22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21" xfId="0" applyNumberFormat="1" applyFont="1" applyFill="1" applyBorder="1" applyAlignment="1" applyProtection="1">
      <alignment horizontal="right" vertical="top" wrapText="1" shrinkToFit="1"/>
      <protection locked="0"/>
    </xf>
    <xf numFmtId="49" fontId="1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30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5" fillId="0" borderId="10" xfId="43" applyNumberFormat="1" applyFont="1" applyFill="1" applyBorder="1" applyAlignment="1" applyProtection="1">
      <alignment horizontal="center" vertical="top" wrapText="1"/>
      <protection/>
    </xf>
    <xf numFmtId="0" fontId="4" fillId="0" borderId="0" xfId="33" applyFont="1" applyFill="1" applyAlignment="1">
      <alignment vertical="top"/>
      <protection/>
    </xf>
    <xf numFmtId="49" fontId="25" fillId="0" borderId="0" xfId="0" applyNumberFormat="1" applyFont="1" applyBorder="1" applyAlignment="1">
      <alignment horizontal="justify" vertical="top" wrapText="1"/>
    </xf>
    <xf numFmtId="49" fontId="25" fillId="0" borderId="20" xfId="0" applyNumberFormat="1" applyFont="1" applyBorder="1" applyAlignment="1">
      <alignment horizontal="justify" vertical="top" wrapText="1"/>
    </xf>
    <xf numFmtId="49" fontId="25" fillId="0" borderId="17" xfId="0" applyNumberFormat="1" applyFont="1" applyBorder="1" applyAlignment="1">
      <alignment horizontal="justify" vertical="top" wrapText="1"/>
    </xf>
    <xf numFmtId="49" fontId="4" fillId="0" borderId="17" xfId="0" applyNumberFormat="1" applyFont="1" applyBorder="1" applyAlignment="1">
      <alignment horizontal="justify" vertical="top" wrapText="1"/>
    </xf>
    <xf numFmtId="49" fontId="4" fillId="0" borderId="21" xfId="0" applyNumberFormat="1" applyFont="1" applyBorder="1" applyAlignment="1">
      <alignment horizontal="justify" vertical="top" wrapText="1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1" xfId="0" applyNumberFormat="1" applyFont="1" applyBorder="1" applyAlignment="1">
      <alignment vertical="top" wrapText="1"/>
    </xf>
    <xf numFmtId="0" fontId="41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1" fillId="0" borderId="12" xfId="0" applyNumberFormat="1" applyFont="1" applyFill="1" applyBorder="1" applyAlignment="1" applyProtection="1">
      <alignment vertical="top" wrapText="1" shrinkToFit="1"/>
      <protection locked="0"/>
    </xf>
    <xf numFmtId="49" fontId="31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0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0" fontId="30" fillId="0" borderId="17" xfId="0" applyNumberFormat="1" applyFont="1" applyFill="1" applyBorder="1" applyAlignment="1" applyProtection="1">
      <alignment horizontal="right" vertical="top" wrapText="1" shrinkToFit="1"/>
      <protection locked="0"/>
    </xf>
    <xf numFmtId="0" fontId="31" fillId="0" borderId="17" xfId="0" applyFont="1" applyBorder="1" applyAlignment="1">
      <alignment horizontal="right" vertical="top" wrapText="1"/>
    </xf>
    <xf numFmtId="49" fontId="1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16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49" fontId="16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49" fontId="16" fillId="0" borderId="17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49" fontId="25" fillId="0" borderId="21" xfId="0" applyNumberFormat="1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 applyProtection="1">
      <alignment vertical="top" wrapText="1" shrinkToFit="1"/>
      <protection locked="0"/>
    </xf>
    <xf numFmtId="49" fontId="8" fillId="0" borderId="10" xfId="0" applyNumberFormat="1" applyFont="1" applyFill="1" applyBorder="1" applyAlignment="1" applyProtection="1">
      <alignment vertical="top" wrapText="1" shrinkToFit="1"/>
      <protection locked="0"/>
    </xf>
    <xf numFmtId="0" fontId="31" fillId="0" borderId="21" xfId="0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justify" vertical="top" wrapText="1"/>
    </xf>
    <xf numFmtId="49" fontId="25" fillId="40" borderId="19" xfId="0" applyNumberFormat="1" applyFont="1" applyFill="1" applyBorder="1" applyAlignment="1">
      <alignment horizontal="justify" vertical="top" wrapText="1"/>
    </xf>
    <xf numFmtId="49" fontId="30" fillId="40" borderId="12" xfId="0" applyNumberFormat="1" applyFont="1" applyFill="1" applyBorder="1" applyAlignment="1">
      <alignment horizontal="left" vertical="top" wrapText="1"/>
    </xf>
    <xf numFmtId="0" fontId="30" fillId="0" borderId="11" xfId="0" applyNumberFormat="1" applyFont="1" applyFill="1" applyBorder="1" applyAlignment="1">
      <alignment horizontal="justify" vertical="top" wrapText="1"/>
    </xf>
    <xf numFmtId="49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6" fillId="0" borderId="10" xfId="0" applyNumberFormat="1" applyFont="1" applyFill="1" applyBorder="1" applyAlignment="1" applyProtection="1">
      <alignment vertical="top" wrapText="1" shrinkToFit="1"/>
      <protection locked="0"/>
    </xf>
    <xf numFmtId="49" fontId="22" fillId="0" borderId="12" xfId="0" applyNumberFormat="1" applyFont="1" applyBorder="1" applyAlignment="1">
      <alignment horizontal="justify" vertical="top" wrapText="1"/>
    </xf>
    <xf numFmtId="0" fontId="38" fillId="0" borderId="0" xfId="33" applyFont="1" applyAlignment="1">
      <alignment vertical="top"/>
      <protection/>
    </xf>
    <xf numFmtId="179" fontId="38" fillId="0" borderId="13" xfId="33" applyNumberFormat="1" applyFont="1" applyFill="1" applyBorder="1" applyAlignment="1">
      <alignment horizontal="right" vertical="center"/>
      <protection/>
    </xf>
    <xf numFmtId="179" fontId="38" fillId="0" borderId="10" xfId="33" applyNumberFormat="1" applyFont="1" applyFill="1" applyBorder="1" applyAlignment="1">
      <alignment horizontal="right" vertical="center"/>
      <protection/>
    </xf>
    <xf numFmtId="2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9" fontId="37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38" fillId="0" borderId="0" xfId="0" applyFont="1" applyFill="1" applyAlignment="1">
      <alignment horizontal="right"/>
    </xf>
    <xf numFmtId="179" fontId="38" fillId="0" borderId="0" xfId="0" applyNumberFormat="1" applyFont="1" applyFill="1" applyAlignment="1">
      <alignment horizontal="right"/>
    </xf>
    <xf numFmtId="181" fontId="38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31" fillId="0" borderId="12" xfId="0" applyNumberFormat="1" applyFont="1" applyBorder="1" applyAlignment="1">
      <alignment horizontal="right" vertical="top" wrapText="1"/>
    </xf>
    <xf numFmtId="0" fontId="42" fillId="0" borderId="13" xfId="33" applyFont="1" applyFill="1" applyBorder="1" applyAlignment="1">
      <alignment horizontal="right"/>
      <protection/>
    </xf>
    <xf numFmtId="49" fontId="30" fillId="0" borderId="13" xfId="0" applyNumberFormat="1" applyFont="1" applyBorder="1" applyAlignment="1">
      <alignment horizontal="right" vertical="top" wrapText="1"/>
    </xf>
    <xf numFmtId="49" fontId="30" fillId="0" borderId="11" xfId="0" applyNumberFormat="1" applyFont="1" applyBorder="1" applyAlignment="1">
      <alignment horizontal="right" vertical="top" wrapText="1"/>
    </xf>
    <xf numFmtId="49" fontId="30" fillId="40" borderId="12" xfId="0" applyNumberFormat="1" applyFont="1" applyFill="1" applyBorder="1" applyAlignment="1">
      <alignment horizontal="right" vertical="top" wrapText="1"/>
    </xf>
    <xf numFmtId="49" fontId="30" fillId="40" borderId="11" xfId="0" applyNumberFormat="1" applyFont="1" applyFill="1" applyBorder="1" applyAlignment="1">
      <alignment horizontal="right" vertical="top" wrapText="1"/>
    </xf>
    <xf numFmtId="49" fontId="30" fillId="0" borderId="12" xfId="0" applyNumberFormat="1" applyFont="1" applyBorder="1" applyAlignment="1">
      <alignment horizontal="right" vertical="top" wrapText="1"/>
    </xf>
    <xf numFmtId="0" fontId="90" fillId="0" borderId="13" xfId="0" applyFont="1" applyBorder="1" applyAlignment="1">
      <alignment vertical="top" wrapText="1"/>
    </xf>
    <xf numFmtId="0" fontId="90" fillId="0" borderId="12" xfId="0" applyFont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wrapText="1"/>
    </xf>
    <xf numFmtId="2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9" fontId="3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179" fontId="3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2" fontId="3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3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justify" vertical="top" wrapText="1"/>
    </xf>
    <xf numFmtId="49" fontId="30" fillId="0" borderId="12" xfId="0" applyNumberFormat="1" applyFont="1" applyBorder="1" applyAlignment="1">
      <alignment horizontal="justify" vertical="top" wrapText="1"/>
    </xf>
    <xf numFmtId="181" fontId="8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181" fontId="8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181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179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24" xfId="0" applyNumberFormat="1" applyFont="1" applyFill="1" applyBorder="1" applyAlignment="1" applyProtection="1">
      <alignment horizontal="center" vertical="center" wrapText="1"/>
      <protection/>
    </xf>
    <xf numFmtId="0" fontId="36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13" xfId="0" applyNumberFormat="1" applyFont="1" applyFill="1" applyBorder="1" applyAlignment="1" applyProtection="1">
      <alignment horizontal="left" vertical="top" wrapText="1"/>
      <protection/>
    </xf>
    <xf numFmtId="0" fontId="16" fillId="0" borderId="12" xfId="0" applyNumberFormat="1" applyFont="1" applyFill="1" applyBorder="1" applyAlignment="1" applyProtection="1">
      <alignment horizontal="left" vertical="top" wrapText="1"/>
      <protection/>
    </xf>
    <xf numFmtId="49" fontId="8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0" borderId="13" xfId="0" applyNumberFormat="1" applyFont="1" applyFill="1" applyBorder="1" applyAlignment="1">
      <alignment horizontal="justify" vertical="top" wrapText="1"/>
    </xf>
    <xf numFmtId="0" fontId="25" fillId="0" borderId="12" xfId="0" applyNumberFormat="1" applyFont="1" applyFill="1" applyBorder="1" applyAlignment="1">
      <alignment horizontal="justify" vertical="top" wrapText="1"/>
    </xf>
    <xf numFmtId="179" fontId="36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0" borderId="17" xfId="0" applyFont="1" applyBorder="1" applyAlignment="1">
      <alignment horizontal="right" vertical="top" wrapText="1" shrinkToFit="1"/>
    </xf>
    <xf numFmtId="0" fontId="22" fillId="0" borderId="21" xfId="0" applyFont="1" applyBorder="1" applyAlignment="1">
      <alignment horizontal="right" vertical="top" wrapText="1" shrinkToFit="1"/>
    </xf>
    <xf numFmtId="49" fontId="4" fillId="0" borderId="13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49" fontId="25" fillId="0" borderId="20" xfId="0" applyNumberFormat="1" applyFont="1" applyBorder="1" applyAlignment="1">
      <alignment horizontal="justify" vertical="top" wrapText="1"/>
    </xf>
    <xf numFmtId="49" fontId="25" fillId="0" borderId="21" xfId="0" applyNumberFormat="1" applyFont="1" applyBorder="1" applyAlignment="1">
      <alignment horizontal="justify" vertical="top" wrapText="1"/>
    </xf>
    <xf numFmtId="49" fontId="3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3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25" fillId="0" borderId="13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30" fillId="0" borderId="13" xfId="0" applyNumberFormat="1" applyFont="1" applyBorder="1" applyAlignment="1">
      <alignment horizontal="right" vertical="top" wrapText="1"/>
    </xf>
    <xf numFmtId="0" fontId="30" fillId="0" borderId="12" xfId="0" applyFont="1" applyBorder="1" applyAlignment="1">
      <alignment horizontal="right" vertical="top" wrapText="1"/>
    </xf>
    <xf numFmtId="49" fontId="30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29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29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2" fontId="30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30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31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31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4" fillId="0" borderId="11" xfId="0" applyFont="1" applyBorder="1" applyAlignment="1">
      <alignment vertical="top" wrapText="1"/>
    </xf>
    <xf numFmtId="0" fontId="25" fillId="0" borderId="13" xfId="0" applyNumberFormat="1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33" fillId="0" borderId="12" xfId="33" applyFont="1" applyBorder="1" applyAlignment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33" fillId="0" borderId="12" xfId="33" applyFont="1" applyBorder="1" applyAlignment="1">
      <alignment horizontal="right" vertical="top" wrapText="1" shrinkToFit="1"/>
      <protection/>
    </xf>
    <xf numFmtId="2" fontId="36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 shrinkToFit="1"/>
    </xf>
    <xf numFmtId="0" fontId="4" fillId="0" borderId="12" xfId="0" applyFont="1" applyBorder="1" applyAlignment="1">
      <alignment horizontal="right" vertical="top" wrapText="1" shrinkToFit="1"/>
    </xf>
    <xf numFmtId="179" fontId="36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0" borderId="12" xfId="33" applyFont="1" applyBorder="1" applyAlignment="1">
      <alignment horizontal="right" vertical="top" wrapText="1" shrinkToFit="1"/>
      <protection/>
    </xf>
    <xf numFmtId="0" fontId="22" fillId="0" borderId="11" xfId="0" applyFont="1" applyBorder="1" applyAlignment="1">
      <alignment horizontal="right" vertical="top" wrapText="1" shrinkToFit="1"/>
    </xf>
    <xf numFmtId="0" fontId="22" fillId="0" borderId="12" xfId="0" applyFont="1" applyBorder="1" applyAlignment="1">
      <alignment horizontal="right" vertical="top" wrapText="1" shrinkToFit="1"/>
    </xf>
    <xf numFmtId="0" fontId="16" fillId="0" borderId="11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3"/>
  <sheetViews>
    <sheetView zoomScale="75" zoomScaleNormal="75" zoomScalePageLayoutView="0" workbookViewId="0" topLeftCell="B2">
      <pane xSplit="4" ySplit="7" topLeftCell="F12" activePane="bottomRight" state="frozen"/>
      <selection pane="topLeft" activeCell="B2" sqref="B2"/>
      <selection pane="topRight" activeCell="F2" sqref="F2"/>
      <selection pane="bottomLeft" activeCell="B9" sqref="B9"/>
      <selection pane="bottomRight" activeCell="Q14" sqref="Q14"/>
    </sheetView>
  </sheetViews>
  <sheetFormatPr defaultColWidth="9.1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10.25390625" style="2" customWidth="1"/>
    <col min="12" max="12" width="3.875" style="2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31" customWidth="1"/>
    <col min="23" max="23" width="12.00390625" style="31" customWidth="1"/>
    <col min="24" max="24" width="12.125" style="31" customWidth="1"/>
    <col min="25" max="25" width="10.875" style="31" customWidth="1"/>
    <col min="26" max="26" width="11.00390625" style="31" customWidth="1"/>
    <col min="27" max="27" width="11.375" style="31" customWidth="1"/>
    <col min="28" max="28" width="10.875" style="2" customWidth="1"/>
    <col min="29" max="30" width="9.875" style="2" customWidth="1"/>
    <col min="31" max="47" width="0" style="2" hidden="1" customWidth="1"/>
    <col min="48" max="51" width="9.875" style="2" customWidth="1"/>
    <col min="52" max="16384" width="9.125" style="2" customWidth="1"/>
  </cols>
  <sheetData>
    <row r="1" spans="1:51" ht="409.5" customHeight="1" hidden="1">
      <c r="A1" s="1" t="s">
        <v>392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4"/>
      <c r="W1" s="24"/>
      <c r="X1" s="24"/>
      <c r="Y1" s="24"/>
      <c r="Z1" s="24"/>
      <c r="AA1" s="2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4"/>
      <c r="W2" s="24"/>
      <c r="X2" s="24"/>
      <c r="Y2" s="24"/>
      <c r="Z2" s="261" t="s">
        <v>393</v>
      </c>
      <c r="AA2" s="262"/>
      <c r="AB2" s="262"/>
      <c r="AC2" s="3"/>
      <c r="AD2" s="3"/>
      <c r="AE2" s="3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8.75" customHeight="1">
      <c r="A3" s="1" t="s">
        <v>394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4"/>
      <c r="W3" s="24"/>
      <c r="X3" s="24"/>
      <c r="Y3" s="24"/>
      <c r="Z3" s="262"/>
      <c r="AA3" s="262"/>
      <c r="AB3" s="262"/>
      <c r="AC3" s="4"/>
      <c r="AD3" s="4"/>
      <c r="AE3" s="4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1" customHeight="1">
      <c r="A4" s="1" t="s">
        <v>503</v>
      </c>
      <c r="B4" s="1"/>
      <c r="C4" s="263" t="s">
        <v>1148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7.75" customHeight="1">
      <c r="A5" s="1"/>
      <c r="B5" s="1"/>
      <c r="C5" s="264" t="s">
        <v>504</v>
      </c>
      <c r="D5" s="264"/>
      <c r="E5" s="264"/>
      <c r="F5" s="264" t="s">
        <v>505</v>
      </c>
      <c r="G5" s="264" t="s">
        <v>506</v>
      </c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 t="s">
        <v>798</v>
      </c>
      <c r="U5" s="264"/>
      <c r="V5" s="264"/>
      <c r="W5" s="264"/>
      <c r="X5" s="264"/>
      <c r="Y5" s="264"/>
      <c r="Z5" s="264"/>
      <c r="AA5" s="264"/>
      <c r="AB5" s="264" t="s">
        <v>799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39.75" customHeight="1">
      <c r="A6" s="1" t="s">
        <v>800</v>
      </c>
      <c r="B6" s="1"/>
      <c r="C6" s="264"/>
      <c r="D6" s="264"/>
      <c r="E6" s="264"/>
      <c r="F6" s="264"/>
      <c r="G6" s="264"/>
      <c r="H6" s="264" t="s">
        <v>801</v>
      </c>
      <c r="I6" s="264"/>
      <c r="J6" s="264"/>
      <c r="K6" s="264"/>
      <c r="L6" s="264" t="s">
        <v>802</v>
      </c>
      <c r="M6" s="264"/>
      <c r="N6" s="264"/>
      <c r="O6" s="264"/>
      <c r="P6" s="264" t="s">
        <v>1015</v>
      </c>
      <c r="Q6" s="264"/>
      <c r="R6" s="264"/>
      <c r="S6" s="264"/>
      <c r="T6" s="264"/>
      <c r="U6" s="264" t="s">
        <v>1107</v>
      </c>
      <c r="V6" s="264"/>
      <c r="W6" s="264"/>
      <c r="X6" s="265" t="s">
        <v>1108</v>
      </c>
      <c r="Y6" s="265" t="s">
        <v>1109</v>
      </c>
      <c r="Z6" s="265"/>
      <c r="AA6" s="265"/>
      <c r="AB6" s="26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63.75" customHeight="1">
      <c r="A7" s="1" t="s">
        <v>1016</v>
      </c>
      <c r="B7" s="1"/>
      <c r="C7" s="264"/>
      <c r="D7" s="264"/>
      <c r="E7" s="264"/>
      <c r="F7" s="264"/>
      <c r="G7" s="264"/>
      <c r="H7" s="5"/>
      <c r="I7" s="5" t="s">
        <v>1017</v>
      </c>
      <c r="J7" s="5" t="s">
        <v>484</v>
      </c>
      <c r="K7" s="5" t="s">
        <v>485</v>
      </c>
      <c r="L7" s="5"/>
      <c r="M7" s="5" t="s">
        <v>1017</v>
      </c>
      <c r="N7" s="5" t="s">
        <v>484</v>
      </c>
      <c r="O7" s="5" t="s">
        <v>485</v>
      </c>
      <c r="P7" s="5"/>
      <c r="Q7" s="5" t="s">
        <v>1017</v>
      </c>
      <c r="R7" s="5" t="s">
        <v>484</v>
      </c>
      <c r="S7" s="5" t="s">
        <v>485</v>
      </c>
      <c r="T7" s="264"/>
      <c r="U7" s="5"/>
      <c r="V7" s="29" t="s">
        <v>95</v>
      </c>
      <c r="W7" s="29" t="s">
        <v>96</v>
      </c>
      <c r="X7" s="265"/>
      <c r="Y7" s="265"/>
      <c r="Z7" s="29" t="s">
        <v>1105</v>
      </c>
      <c r="AA7" s="29" t="s">
        <v>1110</v>
      </c>
      <c r="AB7" s="26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customHeight="1">
      <c r="A8" s="1" t="s">
        <v>1018</v>
      </c>
      <c r="B8" s="6"/>
      <c r="C8" s="5" t="s">
        <v>1019</v>
      </c>
      <c r="D8" s="5" t="s">
        <v>1020</v>
      </c>
      <c r="E8" s="5" t="s">
        <v>1021</v>
      </c>
      <c r="F8" s="5" t="s">
        <v>1022</v>
      </c>
      <c r="G8" s="5"/>
      <c r="H8" s="5"/>
      <c r="I8" s="5" t="s">
        <v>1023</v>
      </c>
      <c r="J8" s="5" t="s">
        <v>1024</v>
      </c>
      <c r="K8" s="5" t="s">
        <v>1025</v>
      </c>
      <c r="L8" s="5"/>
      <c r="M8" s="5" t="s">
        <v>1026</v>
      </c>
      <c r="N8" s="5" t="s">
        <v>1027</v>
      </c>
      <c r="O8" s="5" t="s">
        <v>1028</v>
      </c>
      <c r="P8" s="5"/>
      <c r="Q8" s="5" t="s">
        <v>1029</v>
      </c>
      <c r="R8" s="5" t="s">
        <v>1030</v>
      </c>
      <c r="S8" s="5" t="s">
        <v>1031</v>
      </c>
      <c r="T8" s="5"/>
      <c r="U8" s="5"/>
      <c r="V8" s="29" t="s">
        <v>1032</v>
      </c>
      <c r="W8" s="29" t="s">
        <v>1033</v>
      </c>
      <c r="X8" s="29" t="s">
        <v>1106</v>
      </c>
      <c r="Y8" s="29" t="s">
        <v>265</v>
      </c>
      <c r="Z8" s="29" t="s">
        <v>266</v>
      </c>
      <c r="AA8" s="29" t="s">
        <v>267</v>
      </c>
      <c r="AB8" s="5" t="s">
        <v>268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" customHeight="1">
      <c r="A9" s="1" t="s">
        <v>269</v>
      </c>
      <c r="B9" s="7"/>
      <c r="C9" s="8" t="s">
        <v>270</v>
      </c>
      <c r="D9" s="9" t="s">
        <v>271</v>
      </c>
      <c r="E9" s="10" t="s">
        <v>272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2"/>
      <c r="W9" s="21"/>
      <c r="X9" s="21"/>
      <c r="Y9" s="21"/>
      <c r="Z9" s="21"/>
      <c r="AA9" s="21"/>
      <c r="AB9" s="22"/>
      <c r="AC9" s="1"/>
      <c r="AD9" s="1"/>
      <c r="AE9" s="1" t="s">
        <v>395</v>
      </c>
      <c r="AF9" s="1" t="s">
        <v>396</v>
      </c>
      <c r="AG9" s="1" t="s">
        <v>397</v>
      </c>
      <c r="AH9" s="1" t="s">
        <v>334</v>
      </c>
      <c r="AI9" s="1" t="s">
        <v>335</v>
      </c>
      <c r="AJ9" s="1" t="s">
        <v>336</v>
      </c>
      <c r="AK9" s="1" t="s">
        <v>207</v>
      </c>
      <c r="AL9" s="1" t="s">
        <v>208</v>
      </c>
      <c r="AM9" s="1" t="s">
        <v>209</v>
      </c>
      <c r="AN9" s="1" t="s">
        <v>27</v>
      </c>
      <c r="AO9" s="1" t="s">
        <v>28</v>
      </c>
      <c r="AP9" s="1" t="s">
        <v>56</v>
      </c>
      <c r="AQ9" s="1" t="s">
        <v>57</v>
      </c>
      <c r="AR9" s="1" t="s">
        <v>58</v>
      </c>
      <c r="AS9" s="1" t="s">
        <v>59</v>
      </c>
      <c r="AT9" s="1" t="s">
        <v>549</v>
      </c>
      <c r="AU9" s="1" t="s">
        <v>136</v>
      </c>
      <c r="AV9" s="1"/>
      <c r="AW9" s="1"/>
      <c r="AX9" s="1"/>
      <c r="AY9" s="1"/>
    </row>
    <row r="10" spans="1:51" ht="123" customHeight="1">
      <c r="A10" s="1" t="s">
        <v>137</v>
      </c>
      <c r="B10" s="12"/>
      <c r="C10" s="8" t="s">
        <v>138</v>
      </c>
      <c r="D10" s="13" t="s">
        <v>139</v>
      </c>
      <c r="E10" s="14" t="s">
        <v>140</v>
      </c>
      <c r="F10" s="87"/>
      <c r="G10" s="70"/>
      <c r="H10" s="70"/>
      <c r="I10" s="88"/>
      <c r="J10" s="88"/>
      <c r="K10" s="89"/>
      <c r="L10" s="70"/>
      <c r="M10" s="70"/>
      <c r="N10" s="70"/>
      <c r="O10" s="70"/>
      <c r="P10" s="70"/>
      <c r="Q10" s="70"/>
      <c r="R10" s="70"/>
      <c r="S10" s="70"/>
      <c r="T10" s="11"/>
      <c r="U10" s="11"/>
      <c r="V10" s="50">
        <f aca="true" t="shared" si="0" ref="V10:AA10">V11+V14+V17+V21+V22+V23+V27+V28+V29+V30+V33+V34+V37+V38+V39+V41+V42+V49+V59+V47</f>
        <v>56738.86316</v>
      </c>
      <c r="W10" s="50">
        <f t="shared" si="0"/>
        <v>53458.047510000004</v>
      </c>
      <c r="X10" s="50">
        <f t="shared" si="0"/>
        <v>42065.292</v>
      </c>
      <c r="Y10" s="50">
        <f t="shared" si="0"/>
        <v>43354.2</v>
      </c>
      <c r="Z10" s="15">
        <f t="shared" si="0"/>
        <v>45938.78</v>
      </c>
      <c r="AA10" s="15">
        <f t="shared" si="0"/>
        <v>49384.1885</v>
      </c>
      <c r="AB10" s="22"/>
      <c r="AC10" s="1"/>
      <c r="AD10" s="1"/>
      <c r="AE10" s="1" t="s">
        <v>141</v>
      </c>
      <c r="AF10" s="1" t="s">
        <v>142</v>
      </c>
      <c r="AG10" s="1" t="s">
        <v>143</v>
      </c>
      <c r="AH10" s="1" t="s">
        <v>144</v>
      </c>
      <c r="AI10" s="1" t="s">
        <v>145</v>
      </c>
      <c r="AJ10" s="1" t="s">
        <v>146</v>
      </c>
      <c r="AK10" s="1" t="s">
        <v>147</v>
      </c>
      <c r="AL10" s="1" t="s">
        <v>736</v>
      </c>
      <c r="AM10" s="1" t="s">
        <v>737</v>
      </c>
      <c r="AN10" s="1" t="s">
        <v>738</v>
      </c>
      <c r="AO10" s="1" t="s">
        <v>78</v>
      </c>
      <c r="AP10" s="1" t="s">
        <v>79</v>
      </c>
      <c r="AQ10" s="1" t="s">
        <v>80</v>
      </c>
      <c r="AR10" s="1" t="s">
        <v>651</v>
      </c>
      <c r="AS10" s="1" t="s">
        <v>42</v>
      </c>
      <c r="AT10" s="1" t="s">
        <v>43</v>
      </c>
      <c r="AU10" s="1" t="s">
        <v>110</v>
      </c>
      <c r="AV10" s="1"/>
      <c r="AW10" s="1"/>
      <c r="AX10" s="1"/>
      <c r="AY10" s="1"/>
    </row>
    <row r="11" spans="1:51" ht="195.75" customHeight="1">
      <c r="A11" s="1"/>
      <c r="B11" s="12"/>
      <c r="C11" s="8" t="s">
        <v>111</v>
      </c>
      <c r="D11" s="16" t="s">
        <v>112</v>
      </c>
      <c r="E11" s="17" t="s">
        <v>113</v>
      </c>
      <c r="F11" s="63" t="s">
        <v>1119</v>
      </c>
      <c r="G11" s="64"/>
      <c r="H11" s="64"/>
      <c r="I11" s="60" t="s">
        <v>1113</v>
      </c>
      <c r="J11" s="60" t="s">
        <v>1114</v>
      </c>
      <c r="K11" s="60" t="s">
        <v>1115</v>
      </c>
      <c r="L11" s="65"/>
      <c r="M11" s="66" t="s">
        <v>1116</v>
      </c>
      <c r="N11" s="60" t="s">
        <v>1117</v>
      </c>
      <c r="O11" s="67" t="s">
        <v>1118</v>
      </c>
      <c r="P11" s="65"/>
      <c r="Q11" s="68" t="s">
        <v>1145</v>
      </c>
      <c r="R11" s="68" t="s">
        <v>1111</v>
      </c>
      <c r="S11" s="68" t="s">
        <v>1146</v>
      </c>
      <c r="T11" s="11"/>
      <c r="U11" s="11"/>
      <c r="V11" s="114">
        <v>10419.38</v>
      </c>
      <c r="W11" s="115">
        <v>9937.975</v>
      </c>
      <c r="X11" s="114">
        <v>15496.1</v>
      </c>
      <c r="Y11" s="114">
        <f>15284-20.8+780+273+436</f>
        <v>16752.2</v>
      </c>
      <c r="Z11" s="114">
        <f>16184-21.22+826+289+462</f>
        <v>17739.78</v>
      </c>
      <c r="AA11" s="114">
        <f>Z11*107.5/100</f>
        <v>19070.263499999997</v>
      </c>
      <c r="AB11" s="51"/>
      <c r="AC11" s="52"/>
      <c r="AD11" s="1"/>
      <c r="AE11" s="1" t="s">
        <v>114</v>
      </c>
      <c r="AF11" s="1" t="s">
        <v>578</v>
      </c>
      <c r="AG11" s="1" t="s">
        <v>579</v>
      </c>
      <c r="AH11" s="1" t="s">
        <v>580</v>
      </c>
      <c r="AI11" s="1" t="s">
        <v>571</v>
      </c>
      <c r="AJ11" s="1" t="s">
        <v>307</v>
      </c>
      <c r="AK11" s="1" t="s">
        <v>308</v>
      </c>
      <c r="AL11" s="1" t="s">
        <v>288</v>
      </c>
      <c r="AM11" s="1" t="s">
        <v>289</v>
      </c>
      <c r="AN11" s="1" t="s">
        <v>1057</v>
      </c>
      <c r="AO11" s="1" t="s">
        <v>1058</v>
      </c>
      <c r="AP11" s="1" t="s">
        <v>1059</v>
      </c>
      <c r="AQ11" s="1" t="s">
        <v>1060</v>
      </c>
      <c r="AR11" s="1" t="s">
        <v>1061</v>
      </c>
      <c r="AS11" s="1" t="s">
        <v>1062</v>
      </c>
      <c r="AT11" s="1" t="s">
        <v>1063</v>
      </c>
      <c r="AU11" s="1" t="s">
        <v>1064</v>
      </c>
      <c r="AV11" s="1"/>
      <c r="AW11" s="1"/>
      <c r="AX11" s="1"/>
      <c r="AY11" s="1"/>
    </row>
    <row r="12" spans="1:51" ht="29.25" customHeight="1">
      <c r="A12" s="1"/>
      <c r="B12" s="12"/>
      <c r="C12" s="8" t="s">
        <v>1065</v>
      </c>
      <c r="D12" s="16" t="s">
        <v>1066</v>
      </c>
      <c r="E12" s="17" t="s">
        <v>1067</v>
      </c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1"/>
      <c r="U12" s="11"/>
      <c r="V12" s="11"/>
      <c r="W12" s="11"/>
      <c r="X12" s="15"/>
      <c r="Y12" s="50"/>
      <c r="Z12" s="50"/>
      <c r="AA12" s="50"/>
      <c r="AB12" s="51"/>
      <c r="AC12" s="52"/>
      <c r="AD12" s="1"/>
      <c r="AE12" s="1" t="s">
        <v>1068</v>
      </c>
      <c r="AF12" s="1" t="s">
        <v>1069</v>
      </c>
      <c r="AG12" s="1" t="s">
        <v>1070</v>
      </c>
      <c r="AH12" s="1" t="s">
        <v>1071</v>
      </c>
      <c r="AI12" s="1" t="s">
        <v>1072</v>
      </c>
      <c r="AJ12" s="1" t="s">
        <v>523</v>
      </c>
      <c r="AK12" s="1" t="s">
        <v>524</v>
      </c>
      <c r="AL12" s="1" t="s">
        <v>525</v>
      </c>
      <c r="AM12" s="1" t="s">
        <v>526</v>
      </c>
      <c r="AN12" s="1" t="s">
        <v>527</v>
      </c>
      <c r="AO12" s="1" t="s">
        <v>528</v>
      </c>
      <c r="AP12" s="1" t="s">
        <v>529</v>
      </c>
      <c r="AQ12" s="1" t="s">
        <v>530</v>
      </c>
      <c r="AR12" s="1" t="s">
        <v>531</v>
      </c>
      <c r="AS12" s="1" t="s">
        <v>709</v>
      </c>
      <c r="AT12" s="1" t="s">
        <v>573</v>
      </c>
      <c r="AU12" s="1" t="s">
        <v>649</v>
      </c>
      <c r="AV12" s="1"/>
      <c r="AW12" s="1"/>
      <c r="AX12" s="1"/>
      <c r="AY12" s="1"/>
    </row>
    <row r="13" spans="1:51" ht="175.5" customHeight="1">
      <c r="A13" s="1"/>
      <c r="B13" s="18"/>
      <c r="C13" s="8" t="s">
        <v>650</v>
      </c>
      <c r="D13" s="16" t="s">
        <v>421</v>
      </c>
      <c r="E13" s="17" t="s">
        <v>422</v>
      </c>
      <c r="F13" s="69"/>
      <c r="G13" s="70"/>
      <c r="H13" s="70"/>
      <c r="I13" s="71" t="s">
        <v>1121</v>
      </c>
      <c r="J13" s="71" t="s">
        <v>1122</v>
      </c>
      <c r="K13" s="72" t="s">
        <v>1123</v>
      </c>
      <c r="L13" s="73"/>
      <c r="M13" s="73"/>
      <c r="N13" s="73"/>
      <c r="O13" s="73"/>
      <c r="P13" s="73"/>
      <c r="Q13" s="73"/>
      <c r="R13" s="73"/>
      <c r="S13" s="73"/>
      <c r="T13" s="11"/>
      <c r="U13" s="11"/>
      <c r="V13" s="11"/>
      <c r="W13" s="11"/>
      <c r="X13" s="15"/>
      <c r="Y13" s="50"/>
      <c r="Z13" s="50"/>
      <c r="AA13" s="50"/>
      <c r="AB13" s="51"/>
      <c r="AC13" s="52"/>
      <c r="AD13" s="1"/>
      <c r="AE13" s="1" t="s">
        <v>6</v>
      </c>
      <c r="AF13" s="1" t="s">
        <v>7</v>
      </c>
      <c r="AG13" s="1" t="s">
        <v>327</v>
      </c>
      <c r="AH13" s="1" t="s">
        <v>328</v>
      </c>
      <c r="AI13" s="1" t="s">
        <v>329</v>
      </c>
      <c r="AJ13" s="1" t="s">
        <v>330</v>
      </c>
      <c r="AK13" s="1" t="s">
        <v>331</v>
      </c>
      <c r="AL13" s="1" t="s">
        <v>332</v>
      </c>
      <c r="AM13" s="1" t="s">
        <v>333</v>
      </c>
      <c r="AN13" s="1" t="s">
        <v>1014</v>
      </c>
      <c r="AO13" s="1" t="s">
        <v>240</v>
      </c>
      <c r="AP13" s="1" t="s">
        <v>73</v>
      </c>
      <c r="AQ13" s="1" t="s">
        <v>74</v>
      </c>
      <c r="AR13" s="1" t="s">
        <v>75</v>
      </c>
      <c r="AS13" s="1" t="s">
        <v>132</v>
      </c>
      <c r="AT13" s="1" t="s">
        <v>133</v>
      </c>
      <c r="AU13" s="1" t="s">
        <v>134</v>
      </c>
      <c r="AV13" s="1"/>
      <c r="AW13" s="1"/>
      <c r="AX13" s="1"/>
      <c r="AY13" s="1"/>
    </row>
    <row r="14" spans="1:51" ht="149.25" customHeight="1">
      <c r="A14" s="1"/>
      <c r="B14" s="18"/>
      <c r="C14" s="8" t="s">
        <v>135</v>
      </c>
      <c r="D14" s="16" t="s">
        <v>899</v>
      </c>
      <c r="E14" s="17" t="s">
        <v>900</v>
      </c>
      <c r="F14" s="69" t="s">
        <v>1099</v>
      </c>
      <c r="G14" s="70"/>
      <c r="H14" s="70"/>
      <c r="I14" s="71" t="s">
        <v>1121</v>
      </c>
      <c r="J14" s="71" t="s">
        <v>1122</v>
      </c>
      <c r="K14" s="72" t="s">
        <v>1123</v>
      </c>
      <c r="L14" s="73"/>
      <c r="M14" s="71" t="s">
        <v>1124</v>
      </c>
      <c r="N14" s="71" t="s">
        <v>1125</v>
      </c>
      <c r="O14" s="71" t="s">
        <v>1126</v>
      </c>
      <c r="P14" s="73"/>
      <c r="Q14" s="68" t="s">
        <v>1145</v>
      </c>
      <c r="R14" s="73" t="s">
        <v>1111</v>
      </c>
      <c r="S14" s="74" t="s">
        <v>1127</v>
      </c>
      <c r="T14" s="11"/>
      <c r="U14" s="11"/>
      <c r="V14" s="15">
        <v>260</v>
      </c>
      <c r="W14" s="11">
        <v>241.5</v>
      </c>
      <c r="X14" s="15">
        <v>0</v>
      </c>
      <c r="Y14" s="50"/>
      <c r="Z14" s="50"/>
      <c r="AA14" s="50"/>
      <c r="AB14" s="51"/>
      <c r="AC14" s="5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99.75" customHeight="1">
      <c r="A15" s="1"/>
      <c r="B15" s="18"/>
      <c r="C15" s="8" t="s">
        <v>901</v>
      </c>
      <c r="D15" s="16" t="s">
        <v>256</v>
      </c>
      <c r="E15" s="17" t="s">
        <v>257</v>
      </c>
      <c r="F15" s="69"/>
      <c r="G15" s="70"/>
      <c r="H15" s="70"/>
      <c r="I15" s="70"/>
      <c r="J15" s="70"/>
      <c r="K15" s="65"/>
      <c r="L15" s="70"/>
      <c r="M15" s="70"/>
      <c r="N15" s="70"/>
      <c r="O15" s="70"/>
      <c r="P15" s="70"/>
      <c r="Q15" s="70"/>
      <c r="R15" s="70"/>
      <c r="S15" s="70"/>
      <c r="T15" s="11"/>
      <c r="U15" s="11"/>
      <c r="V15" s="11"/>
      <c r="W15" s="11"/>
      <c r="X15" s="15"/>
      <c r="Y15" s="50"/>
      <c r="Z15" s="50"/>
      <c r="AA15" s="50"/>
      <c r="AB15" s="51"/>
      <c r="AC15" s="52"/>
      <c r="AD15" s="1"/>
      <c r="AE15" s="1" t="s">
        <v>258</v>
      </c>
      <c r="AF15" s="1" t="s">
        <v>259</v>
      </c>
      <c r="AG15" s="1" t="s">
        <v>368</v>
      </c>
      <c r="AH15" s="1" t="s">
        <v>369</v>
      </c>
      <c r="AI15" s="1" t="s">
        <v>370</v>
      </c>
      <c r="AJ15" s="1" t="s">
        <v>371</v>
      </c>
      <c r="AK15" s="1" t="s">
        <v>372</v>
      </c>
      <c r="AL15" s="1" t="s">
        <v>373</v>
      </c>
      <c r="AM15" s="1" t="s">
        <v>374</v>
      </c>
      <c r="AN15" s="1" t="s">
        <v>375</v>
      </c>
      <c r="AO15" s="1" t="s">
        <v>81</v>
      </c>
      <c r="AP15" s="1" t="s">
        <v>82</v>
      </c>
      <c r="AQ15" s="1" t="s">
        <v>83</v>
      </c>
      <c r="AR15" s="1" t="s">
        <v>84</v>
      </c>
      <c r="AS15" s="1" t="s">
        <v>85</v>
      </c>
      <c r="AT15" s="1" t="s">
        <v>86</v>
      </c>
      <c r="AU15" s="1" t="s">
        <v>302</v>
      </c>
      <c r="AV15" s="1"/>
      <c r="AW15" s="1"/>
      <c r="AX15" s="1"/>
      <c r="AY15" s="1"/>
    </row>
    <row r="16" spans="1:51" ht="72" customHeight="1">
      <c r="A16" s="1"/>
      <c r="B16" s="12"/>
      <c r="C16" s="8" t="s">
        <v>303</v>
      </c>
      <c r="D16" s="16" t="s">
        <v>775</v>
      </c>
      <c r="E16" s="17" t="s">
        <v>46</v>
      </c>
      <c r="F16" s="69"/>
      <c r="G16" s="70"/>
      <c r="H16" s="70"/>
      <c r="I16" s="70"/>
      <c r="J16" s="70"/>
      <c r="K16" s="65"/>
      <c r="L16" s="70"/>
      <c r="M16" s="70"/>
      <c r="N16" s="70"/>
      <c r="O16" s="70"/>
      <c r="P16" s="70"/>
      <c r="Q16" s="70"/>
      <c r="R16" s="70"/>
      <c r="S16" s="70"/>
      <c r="T16" s="11"/>
      <c r="U16" s="11"/>
      <c r="V16" s="11"/>
      <c r="W16" s="11"/>
      <c r="X16" s="15"/>
      <c r="Y16" s="50"/>
      <c r="Z16" s="50"/>
      <c r="AA16" s="50"/>
      <c r="AB16" s="51"/>
      <c r="AC16" s="52"/>
      <c r="AD16" s="1"/>
      <c r="AE16" s="1" t="s">
        <v>47</v>
      </c>
      <c r="AF16" s="1" t="s">
        <v>48</v>
      </c>
      <c r="AG16" s="1" t="s">
        <v>761</v>
      </c>
      <c r="AH16" s="1" t="s">
        <v>762</v>
      </c>
      <c r="AI16" s="1" t="s">
        <v>654</v>
      </c>
      <c r="AJ16" s="1" t="s">
        <v>655</v>
      </c>
      <c r="AK16" s="1" t="s">
        <v>562</v>
      </c>
      <c r="AL16" s="1" t="s">
        <v>178</v>
      </c>
      <c r="AM16" s="1" t="s">
        <v>179</v>
      </c>
      <c r="AN16" s="1" t="s">
        <v>927</v>
      </c>
      <c r="AO16" s="1" t="s">
        <v>928</v>
      </c>
      <c r="AP16" s="1" t="s">
        <v>929</v>
      </c>
      <c r="AQ16" s="1" t="s">
        <v>930</v>
      </c>
      <c r="AR16" s="1" t="s">
        <v>931</v>
      </c>
      <c r="AS16" s="1" t="s">
        <v>932</v>
      </c>
      <c r="AT16" s="1" t="s">
        <v>892</v>
      </c>
      <c r="AU16" s="1" t="s">
        <v>893</v>
      </c>
      <c r="AV16" s="1"/>
      <c r="AW16" s="1"/>
      <c r="AX16" s="1"/>
      <c r="AY16" s="1"/>
    </row>
    <row r="17" spans="1:51" ht="103.5" customHeight="1">
      <c r="A17" s="1"/>
      <c r="B17" s="12"/>
      <c r="C17" s="8" t="s">
        <v>894</v>
      </c>
      <c r="D17" s="16" t="s">
        <v>36</v>
      </c>
      <c r="E17" s="17" t="s">
        <v>850</v>
      </c>
      <c r="F17" s="69" t="s">
        <v>1098</v>
      </c>
      <c r="G17" s="70"/>
      <c r="H17" s="70"/>
      <c r="I17" s="75" t="s">
        <v>1121</v>
      </c>
      <c r="J17" s="70"/>
      <c r="K17" s="72" t="s">
        <v>1123</v>
      </c>
      <c r="L17" s="70"/>
      <c r="M17" s="70"/>
      <c r="N17" s="70"/>
      <c r="O17" s="70"/>
      <c r="P17" s="70"/>
      <c r="Q17" s="70"/>
      <c r="R17" s="70"/>
      <c r="S17" s="70"/>
      <c r="T17" s="11"/>
      <c r="U17" s="11"/>
      <c r="V17" s="11"/>
      <c r="W17" s="15"/>
      <c r="X17" s="15"/>
      <c r="Y17" s="50"/>
      <c r="Z17" s="50"/>
      <c r="AA17" s="50"/>
      <c r="AB17" s="51"/>
      <c r="AC17" s="52"/>
      <c r="AD17" s="1"/>
      <c r="AE17" s="1" t="s">
        <v>532</v>
      </c>
      <c r="AF17" s="1" t="s">
        <v>361</v>
      </c>
      <c r="AG17" s="1" t="s">
        <v>362</v>
      </c>
      <c r="AH17" s="1" t="s">
        <v>728</v>
      </c>
      <c r="AI17" s="1" t="s">
        <v>389</v>
      </c>
      <c r="AJ17" s="1" t="s">
        <v>390</v>
      </c>
      <c r="AK17" s="1" t="s">
        <v>730</v>
      </c>
      <c r="AL17" s="1" t="s">
        <v>98</v>
      </c>
      <c r="AM17" s="1" t="s">
        <v>703</v>
      </c>
      <c r="AN17" s="1" t="s">
        <v>704</v>
      </c>
      <c r="AO17" s="1" t="s">
        <v>705</v>
      </c>
      <c r="AP17" s="1" t="s">
        <v>706</v>
      </c>
      <c r="AQ17" s="1" t="s">
        <v>707</v>
      </c>
      <c r="AR17" s="1" t="s">
        <v>708</v>
      </c>
      <c r="AS17" s="1" t="s">
        <v>1005</v>
      </c>
      <c r="AT17" s="1" t="s">
        <v>1006</v>
      </c>
      <c r="AU17" s="1" t="s">
        <v>1007</v>
      </c>
      <c r="AV17" s="1"/>
      <c r="AW17" s="1"/>
      <c r="AX17" s="1"/>
      <c r="AY17" s="1"/>
    </row>
    <row r="18" spans="1:51" ht="43.5" customHeight="1">
      <c r="A18" s="1"/>
      <c r="B18" s="12"/>
      <c r="C18" s="8" t="s">
        <v>1008</v>
      </c>
      <c r="D18" s="16" t="s">
        <v>1009</v>
      </c>
      <c r="E18" s="17" t="s">
        <v>1010</v>
      </c>
      <c r="F18" s="69"/>
      <c r="G18" s="70"/>
      <c r="H18" s="70"/>
      <c r="I18" s="70"/>
      <c r="J18" s="70"/>
      <c r="K18" s="65"/>
      <c r="L18" s="70"/>
      <c r="M18" s="70"/>
      <c r="N18" s="70"/>
      <c r="O18" s="70"/>
      <c r="P18" s="70"/>
      <c r="Q18" s="70"/>
      <c r="R18" s="70"/>
      <c r="S18" s="70"/>
      <c r="T18" s="11"/>
      <c r="U18" s="11"/>
      <c r="V18" s="11"/>
      <c r="W18" s="11"/>
      <c r="X18" s="15"/>
      <c r="Y18" s="50"/>
      <c r="Z18" s="50"/>
      <c r="AA18" s="50"/>
      <c r="AB18" s="51"/>
      <c r="AC18" s="52"/>
      <c r="AD18" s="1"/>
      <c r="AE18" s="1" t="s">
        <v>1011</v>
      </c>
      <c r="AF18" s="1" t="s">
        <v>652</v>
      </c>
      <c r="AG18" s="1" t="s">
        <v>653</v>
      </c>
      <c r="AH18" s="1" t="s">
        <v>197</v>
      </c>
      <c r="AI18" s="1" t="s">
        <v>496</v>
      </c>
      <c r="AJ18" s="1" t="s">
        <v>497</v>
      </c>
      <c r="AK18" s="1" t="s">
        <v>1013</v>
      </c>
      <c r="AL18" s="1" t="s">
        <v>377</v>
      </c>
      <c r="AM18" s="1" t="s">
        <v>378</v>
      </c>
      <c r="AN18" s="1" t="s">
        <v>379</v>
      </c>
      <c r="AO18" s="1" t="s">
        <v>365</v>
      </c>
      <c r="AP18" s="1" t="s">
        <v>119</v>
      </c>
      <c r="AQ18" s="1" t="s">
        <v>120</v>
      </c>
      <c r="AR18" s="1" t="s">
        <v>121</v>
      </c>
      <c r="AS18" s="1" t="s">
        <v>122</v>
      </c>
      <c r="AT18" s="1" t="s">
        <v>123</v>
      </c>
      <c r="AU18" s="1" t="s">
        <v>124</v>
      </c>
      <c r="AV18" s="1"/>
      <c r="AW18" s="1"/>
      <c r="AX18" s="1"/>
      <c r="AY18" s="1"/>
    </row>
    <row r="19" spans="1:51" ht="34.5" customHeight="1">
      <c r="A19" s="1"/>
      <c r="B19" s="12"/>
      <c r="C19" s="8" t="s">
        <v>125</v>
      </c>
      <c r="D19" s="16" t="s">
        <v>126</v>
      </c>
      <c r="E19" s="17" t="s">
        <v>12</v>
      </c>
      <c r="F19" s="69"/>
      <c r="G19" s="70"/>
      <c r="H19" s="70"/>
      <c r="I19" s="70"/>
      <c r="J19" s="70"/>
      <c r="K19" s="65"/>
      <c r="L19" s="70"/>
      <c r="M19" s="70"/>
      <c r="N19" s="70"/>
      <c r="O19" s="70"/>
      <c r="P19" s="70"/>
      <c r="Q19" s="70"/>
      <c r="R19" s="70"/>
      <c r="S19" s="70"/>
      <c r="T19" s="11"/>
      <c r="U19" s="11"/>
      <c r="V19" s="11"/>
      <c r="W19" s="11"/>
      <c r="X19" s="15"/>
      <c r="Y19" s="50"/>
      <c r="Z19" s="50"/>
      <c r="AA19" s="50"/>
      <c r="AB19" s="51"/>
      <c r="AC19" s="52"/>
      <c r="AD19" s="1"/>
      <c r="AE19" s="1" t="s">
        <v>13</v>
      </c>
      <c r="AF19" s="1" t="s">
        <v>14</v>
      </c>
      <c r="AG19" s="1" t="s">
        <v>991</v>
      </c>
      <c r="AH19" s="1" t="s">
        <v>992</v>
      </c>
      <c r="AI19" s="1" t="s">
        <v>993</v>
      </c>
      <c r="AJ19" s="1" t="s">
        <v>994</v>
      </c>
      <c r="AK19" s="1" t="s">
        <v>995</v>
      </c>
      <c r="AL19" s="1" t="s">
        <v>996</v>
      </c>
      <c r="AM19" s="1" t="s">
        <v>15</v>
      </c>
      <c r="AN19" s="1" t="s">
        <v>16</v>
      </c>
      <c r="AO19" s="1" t="s">
        <v>17</v>
      </c>
      <c r="AP19" s="1" t="s">
        <v>18</v>
      </c>
      <c r="AQ19" s="1" t="s">
        <v>507</v>
      </c>
      <c r="AR19" s="1" t="s">
        <v>508</v>
      </c>
      <c r="AS19" s="1" t="s">
        <v>509</v>
      </c>
      <c r="AT19" s="1" t="s">
        <v>510</v>
      </c>
      <c r="AU19" s="1" t="s">
        <v>661</v>
      </c>
      <c r="AV19" s="1"/>
      <c r="AW19" s="1"/>
      <c r="AX19" s="1"/>
      <c r="AY19" s="1"/>
    </row>
    <row r="20" spans="1:51" ht="47.25" customHeight="1">
      <c r="A20" s="1"/>
      <c r="B20" s="12"/>
      <c r="C20" s="8" t="s">
        <v>662</v>
      </c>
      <c r="D20" s="16" t="s">
        <v>768</v>
      </c>
      <c r="E20" s="17" t="s">
        <v>867</v>
      </c>
      <c r="F20" s="69"/>
      <c r="G20" s="70"/>
      <c r="H20" s="70"/>
      <c r="I20" s="70"/>
      <c r="J20" s="70"/>
      <c r="K20" s="65"/>
      <c r="L20" s="70"/>
      <c r="M20" s="70"/>
      <c r="N20" s="70"/>
      <c r="O20" s="70"/>
      <c r="P20" s="70"/>
      <c r="Q20" s="70"/>
      <c r="R20" s="70"/>
      <c r="S20" s="70"/>
      <c r="T20" s="11"/>
      <c r="U20" s="11"/>
      <c r="V20" s="11"/>
      <c r="W20" s="11"/>
      <c r="X20" s="15"/>
      <c r="Y20" s="50"/>
      <c r="Z20" s="50"/>
      <c r="AA20" s="50"/>
      <c r="AB20" s="51"/>
      <c r="AC20" s="52"/>
      <c r="AD20" s="1"/>
      <c r="AE20" s="1" t="s">
        <v>868</v>
      </c>
      <c r="AF20" s="1" t="s">
        <v>585</v>
      </c>
      <c r="AG20" s="1" t="s">
        <v>586</v>
      </c>
      <c r="AH20" s="1" t="s">
        <v>587</v>
      </c>
      <c r="AI20" s="1" t="s">
        <v>588</v>
      </c>
      <c r="AJ20" s="1" t="s">
        <v>589</v>
      </c>
      <c r="AK20" s="1" t="s">
        <v>590</v>
      </c>
      <c r="AL20" s="1" t="s">
        <v>591</v>
      </c>
      <c r="AM20" s="1" t="s">
        <v>592</v>
      </c>
      <c r="AN20" s="1" t="s">
        <v>10</v>
      </c>
      <c r="AO20" s="1" t="s">
        <v>11</v>
      </c>
      <c r="AP20" s="1" t="s">
        <v>304</v>
      </c>
      <c r="AQ20" s="1" t="s">
        <v>305</v>
      </c>
      <c r="AR20" s="1" t="s">
        <v>306</v>
      </c>
      <c r="AS20" s="1" t="s">
        <v>760</v>
      </c>
      <c r="AT20" s="1" t="s">
        <v>315</v>
      </c>
      <c r="AU20" s="1" t="s">
        <v>316</v>
      </c>
      <c r="AV20" s="1"/>
      <c r="AW20" s="1"/>
      <c r="AX20" s="1"/>
      <c r="AY20" s="1"/>
    </row>
    <row r="21" spans="1:51" ht="59.25" customHeight="1">
      <c r="A21" s="1"/>
      <c r="B21" s="18"/>
      <c r="C21" s="8" t="s">
        <v>317</v>
      </c>
      <c r="D21" s="16" t="s">
        <v>225</v>
      </c>
      <c r="E21" s="17" t="s">
        <v>318</v>
      </c>
      <c r="F21" s="69" t="s">
        <v>1090</v>
      </c>
      <c r="G21" s="70"/>
      <c r="H21" s="70"/>
      <c r="I21" s="75" t="s">
        <v>1121</v>
      </c>
      <c r="J21" s="70" t="s">
        <v>1092</v>
      </c>
      <c r="K21" s="72" t="s">
        <v>1123</v>
      </c>
      <c r="L21" s="70"/>
      <c r="M21" s="70"/>
      <c r="N21" s="70"/>
      <c r="O21" s="70"/>
      <c r="P21" s="70"/>
      <c r="Q21" s="70"/>
      <c r="R21" s="70"/>
      <c r="S21" s="70"/>
      <c r="T21" s="11"/>
      <c r="U21" s="11"/>
      <c r="V21" s="114">
        <f>277.3+1100</f>
        <v>1377.3</v>
      </c>
      <c r="W21" s="114">
        <v>1125.737</v>
      </c>
      <c r="X21" s="114">
        <v>300</v>
      </c>
      <c r="Y21" s="114">
        <f>327+1417</f>
        <v>1744</v>
      </c>
      <c r="Z21" s="114">
        <f>347+1502</f>
        <v>1849</v>
      </c>
      <c r="AA21" s="114">
        <f>Z21*107.5/100</f>
        <v>1987.675</v>
      </c>
      <c r="AB21" s="51"/>
      <c r="AC21" s="52"/>
      <c r="AD21" s="1"/>
      <c r="AE21" s="1" t="s">
        <v>319</v>
      </c>
      <c r="AF21" s="1" t="s">
        <v>320</v>
      </c>
      <c r="AG21" s="1" t="s">
        <v>391</v>
      </c>
      <c r="AH21" s="1" t="s">
        <v>511</v>
      </c>
      <c r="AI21" s="1" t="s">
        <v>512</v>
      </c>
      <c r="AJ21" s="1" t="s">
        <v>513</v>
      </c>
      <c r="AK21" s="1" t="s">
        <v>514</v>
      </c>
      <c r="AL21" s="1" t="s">
        <v>515</v>
      </c>
      <c r="AM21" s="1" t="s">
        <v>559</v>
      </c>
      <c r="AN21" s="1" t="s">
        <v>285</v>
      </c>
      <c r="AO21" s="1" t="s">
        <v>286</v>
      </c>
      <c r="AP21" s="1" t="s">
        <v>287</v>
      </c>
      <c r="AQ21" s="1" t="s">
        <v>519</v>
      </c>
      <c r="AR21" s="1" t="s">
        <v>520</v>
      </c>
      <c r="AS21" s="1" t="s">
        <v>521</v>
      </c>
      <c r="AT21" s="1" t="s">
        <v>522</v>
      </c>
      <c r="AU21" s="1" t="s">
        <v>595</v>
      </c>
      <c r="AV21" s="1"/>
      <c r="AW21" s="1"/>
      <c r="AX21" s="1"/>
      <c r="AY21" s="1"/>
    </row>
    <row r="22" spans="1:51" ht="126.75" customHeight="1">
      <c r="A22" s="1"/>
      <c r="B22" s="18"/>
      <c r="C22" s="8" t="s">
        <v>596</v>
      </c>
      <c r="D22" s="44" t="s">
        <v>443</v>
      </c>
      <c r="E22" s="17" t="s">
        <v>896</v>
      </c>
      <c r="F22" s="69" t="s">
        <v>1087</v>
      </c>
      <c r="G22" s="70"/>
      <c r="H22" s="70"/>
      <c r="I22" s="75" t="s">
        <v>1121</v>
      </c>
      <c r="J22" s="70" t="s">
        <v>533</v>
      </c>
      <c r="K22" s="65" t="s">
        <v>1112</v>
      </c>
      <c r="L22" s="65"/>
      <c r="M22" s="66" t="s">
        <v>1128</v>
      </c>
      <c r="N22" s="76" t="s">
        <v>1129</v>
      </c>
      <c r="O22" s="60" t="s">
        <v>1130</v>
      </c>
      <c r="P22" s="65"/>
      <c r="Q22" s="68" t="s">
        <v>1145</v>
      </c>
      <c r="R22" s="68" t="s">
        <v>1111</v>
      </c>
      <c r="S22" s="68" t="s">
        <v>1146</v>
      </c>
      <c r="T22" s="11"/>
      <c r="U22" s="11"/>
      <c r="V22" s="114">
        <f>21600+533.77+166.23</f>
        <v>22300</v>
      </c>
      <c r="W22" s="114">
        <v>22203.739</v>
      </c>
      <c r="X22" s="114">
        <v>5964.67</v>
      </c>
      <c r="Y22" s="114">
        <v>5450</v>
      </c>
      <c r="Z22" s="114">
        <v>5778</v>
      </c>
      <c r="AA22" s="114">
        <f>Z22*107.5/100</f>
        <v>6211.35</v>
      </c>
      <c r="AB22" s="51"/>
      <c r="AC22" s="52"/>
      <c r="AD22" s="1"/>
      <c r="AE22" s="1" t="s">
        <v>897</v>
      </c>
      <c r="AF22" s="1" t="s">
        <v>835</v>
      </c>
      <c r="AG22" s="1" t="s">
        <v>836</v>
      </c>
      <c r="AH22" s="1" t="s">
        <v>710</v>
      </c>
      <c r="AI22" s="1" t="s">
        <v>711</v>
      </c>
      <c r="AJ22" s="1" t="s">
        <v>712</v>
      </c>
      <c r="AK22" s="1" t="s">
        <v>713</v>
      </c>
      <c r="AL22" s="1" t="s">
        <v>714</v>
      </c>
      <c r="AM22" s="1" t="s">
        <v>715</v>
      </c>
      <c r="AN22" s="1" t="s">
        <v>276</v>
      </c>
      <c r="AO22" s="1" t="s">
        <v>277</v>
      </c>
      <c r="AP22" s="1" t="s">
        <v>278</v>
      </c>
      <c r="AQ22" s="1" t="s">
        <v>279</v>
      </c>
      <c r="AR22" s="1" t="s">
        <v>498</v>
      </c>
      <c r="AS22" s="1" t="s">
        <v>499</v>
      </c>
      <c r="AT22" s="1" t="s">
        <v>500</v>
      </c>
      <c r="AU22" s="1" t="s">
        <v>501</v>
      </c>
      <c r="AV22" s="1"/>
      <c r="AW22" s="1"/>
      <c r="AX22" s="1"/>
      <c r="AY22" s="1"/>
    </row>
    <row r="23" spans="1:51" ht="128.25" customHeight="1">
      <c r="A23" s="1"/>
      <c r="B23" s="18"/>
      <c r="C23" s="8" t="s">
        <v>502</v>
      </c>
      <c r="D23" s="16" t="s">
        <v>785</v>
      </c>
      <c r="E23" s="17" t="s">
        <v>786</v>
      </c>
      <c r="F23" s="69" t="s">
        <v>873</v>
      </c>
      <c r="G23" s="70"/>
      <c r="H23" s="70"/>
      <c r="I23" s="75" t="s">
        <v>1121</v>
      </c>
      <c r="J23" s="70" t="s">
        <v>1091</v>
      </c>
      <c r="K23" s="72" t="s">
        <v>1123</v>
      </c>
      <c r="L23" s="70"/>
      <c r="M23" s="70"/>
      <c r="N23" s="70"/>
      <c r="O23" s="70"/>
      <c r="P23" s="70"/>
      <c r="Q23" s="70"/>
      <c r="R23" s="70"/>
      <c r="S23" s="70"/>
      <c r="T23" s="11"/>
      <c r="U23" s="11"/>
      <c r="V23" s="114">
        <f>1408.7-277.55</f>
        <v>1131.15</v>
      </c>
      <c r="W23" s="114">
        <v>867.066</v>
      </c>
      <c r="X23" s="114">
        <v>3250</v>
      </c>
      <c r="Y23" s="114">
        <f>0+763+273</f>
        <v>1036</v>
      </c>
      <c r="Z23" s="114">
        <f>0+809+289</f>
        <v>1098</v>
      </c>
      <c r="AA23" s="114">
        <f>Z23*107.5/100</f>
        <v>1180.35</v>
      </c>
      <c r="AB23" s="51"/>
      <c r="AC23" s="52"/>
      <c r="AD23" s="1"/>
      <c r="AE23" s="1" t="s">
        <v>787</v>
      </c>
      <c r="AF23" s="1" t="s">
        <v>788</v>
      </c>
      <c r="AG23" s="1" t="s">
        <v>789</v>
      </c>
      <c r="AH23" s="1" t="s">
        <v>790</v>
      </c>
      <c r="AI23" s="1" t="s">
        <v>791</v>
      </c>
      <c r="AJ23" s="1" t="s">
        <v>792</v>
      </c>
      <c r="AK23" s="1" t="s">
        <v>793</v>
      </c>
      <c r="AL23" s="1" t="s">
        <v>794</v>
      </c>
      <c r="AM23" s="1" t="s">
        <v>795</v>
      </c>
      <c r="AN23" s="1" t="s">
        <v>796</v>
      </c>
      <c r="AO23" s="1" t="s">
        <v>797</v>
      </c>
      <c r="AP23" s="1" t="s">
        <v>310</v>
      </c>
      <c r="AQ23" s="1" t="s">
        <v>311</v>
      </c>
      <c r="AR23" s="1" t="s">
        <v>312</v>
      </c>
      <c r="AS23" s="1" t="s">
        <v>313</v>
      </c>
      <c r="AT23" s="1" t="s">
        <v>314</v>
      </c>
      <c r="AU23" s="1" t="s">
        <v>383</v>
      </c>
      <c r="AV23" s="1"/>
      <c r="AW23" s="1"/>
      <c r="AX23" s="1"/>
      <c r="AY23" s="1"/>
    </row>
    <row r="24" spans="1:51" ht="73.5" customHeight="1">
      <c r="A24" s="1"/>
      <c r="B24" s="18"/>
      <c r="C24" s="8" t="s">
        <v>384</v>
      </c>
      <c r="D24" s="16" t="s">
        <v>754</v>
      </c>
      <c r="E24" s="17" t="s">
        <v>755</v>
      </c>
      <c r="F24" s="69"/>
      <c r="G24" s="70"/>
      <c r="H24" s="70"/>
      <c r="I24" s="70"/>
      <c r="J24" s="70"/>
      <c r="K24" s="65"/>
      <c r="L24" s="70"/>
      <c r="M24" s="70"/>
      <c r="N24" s="70"/>
      <c r="O24" s="70"/>
      <c r="P24" s="70"/>
      <c r="Q24" s="70"/>
      <c r="R24" s="70"/>
      <c r="S24" s="70"/>
      <c r="T24" s="11"/>
      <c r="U24" s="11"/>
      <c r="V24" s="11"/>
      <c r="W24" s="11"/>
      <c r="X24" s="15"/>
      <c r="Y24" s="50"/>
      <c r="Z24" s="50"/>
      <c r="AA24" s="50"/>
      <c r="AB24" s="51"/>
      <c r="AC24" s="52"/>
      <c r="AD24" s="1"/>
      <c r="AE24" s="1" t="s">
        <v>756</v>
      </c>
      <c r="AF24" s="1" t="s">
        <v>757</v>
      </c>
      <c r="AG24" s="1" t="s">
        <v>758</v>
      </c>
      <c r="AH24" s="1" t="s">
        <v>759</v>
      </c>
      <c r="AI24" s="1" t="s">
        <v>656</v>
      </c>
      <c r="AJ24" s="1" t="s">
        <v>809</v>
      </c>
      <c r="AK24" s="1" t="s">
        <v>153</v>
      </c>
      <c r="AL24" s="1" t="s">
        <v>154</v>
      </c>
      <c r="AM24" s="1" t="s">
        <v>155</v>
      </c>
      <c r="AN24" s="1" t="s">
        <v>20</v>
      </c>
      <c r="AO24" s="1" t="s">
        <v>21</v>
      </c>
      <c r="AP24" s="1" t="s">
        <v>22</v>
      </c>
      <c r="AQ24" s="1" t="s">
        <v>23</v>
      </c>
      <c r="AR24" s="1" t="s">
        <v>24</v>
      </c>
      <c r="AS24" s="1" t="s">
        <v>25</v>
      </c>
      <c r="AT24" s="1" t="s">
        <v>26</v>
      </c>
      <c r="AU24" s="1" t="s">
        <v>684</v>
      </c>
      <c r="AV24" s="1"/>
      <c r="AW24" s="1"/>
      <c r="AX24" s="1"/>
      <c r="AY24" s="1"/>
    </row>
    <row r="25" spans="1:51" ht="73.5" customHeight="1">
      <c r="A25" s="1"/>
      <c r="B25" s="12"/>
      <c r="C25" s="8" t="s">
        <v>750</v>
      </c>
      <c r="D25" s="16" t="s">
        <v>1045</v>
      </c>
      <c r="E25" s="17" t="s">
        <v>1046</v>
      </c>
      <c r="F25" s="69"/>
      <c r="G25" s="70"/>
      <c r="H25" s="70"/>
      <c r="I25" s="70"/>
      <c r="J25" s="70"/>
      <c r="K25" s="65"/>
      <c r="L25" s="70"/>
      <c r="M25" s="70"/>
      <c r="N25" s="70"/>
      <c r="O25" s="70"/>
      <c r="P25" s="70"/>
      <c r="Q25" s="70"/>
      <c r="R25" s="70"/>
      <c r="S25" s="70"/>
      <c r="T25" s="11"/>
      <c r="U25" s="11"/>
      <c r="V25" s="11"/>
      <c r="W25" s="11"/>
      <c r="X25" s="15"/>
      <c r="Y25" s="50"/>
      <c r="Z25" s="50"/>
      <c r="AA25" s="50"/>
      <c r="AB25" s="51"/>
      <c r="AC25" s="52"/>
      <c r="AD25" s="1"/>
      <c r="AE25" s="1" t="s">
        <v>516</v>
      </c>
      <c r="AF25" s="1" t="s">
        <v>517</v>
      </c>
      <c r="AG25" s="1" t="s">
        <v>518</v>
      </c>
      <c r="AH25" s="1" t="s">
        <v>260</v>
      </c>
      <c r="AI25" s="1" t="s">
        <v>261</v>
      </c>
      <c r="AJ25" s="1" t="s">
        <v>262</v>
      </c>
      <c r="AK25" s="1" t="s">
        <v>263</v>
      </c>
      <c r="AL25" s="1" t="s">
        <v>264</v>
      </c>
      <c r="AM25" s="1" t="s">
        <v>702</v>
      </c>
      <c r="AN25" s="1" t="s">
        <v>676</v>
      </c>
      <c r="AO25" s="1" t="s">
        <v>677</v>
      </c>
      <c r="AP25" s="1" t="s">
        <v>678</v>
      </c>
      <c r="AQ25" s="1" t="s">
        <v>213</v>
      </c>
      <c r="AR25" s="1" t="s">
        <v>214</v>
      </c>
      <c r="AS25" s="1" t="s">
        <v>215</v>
      </c>
      <c r="AT25" s="1" t="s">
        <v>574</v>
      </c>
      <c r="AU25" s="1" t="s">
        <v>575</v>
      </c>
      <c r="AV25" s="1"/>
      <c r="AW25" s="1"/>
      <c r="AX25" s="1"/>
      <c r="AY25" s="1"/>
    </row>
    <row r="26" spans="1:51" ht="47.25" customHeight="1">
      <c r="A26" s="1"/>
      <c r="B26" s="12"/>
      <c r="C26" s="8" t="s">
        <v>576</v>
      </c>
      <c r="D26" s="16" t="s">
        <v>989</v>
      </c>
      <c r="E26" s="17" t="s">
        <v>577</v>
      </c>
      <c r="F26" s="69"/>
      <c r="G26" s="70"/>
      <c r="H26" s="70"/>
      <c r="I26" s="70"/>
      <c r="J26" s="70"/>
      <c r="K26" s="65"/>
      <c r="L26" s="70"/>
      <c r="M26" s="70"/>
      <c r="N26" s="70"/>
      <c r="O26" s="70"/>
      <c r="P26" s="70"/>
      <c r="Q26" s="70"/>
      <c r="R26" s="70"/>
      <c r="S26" s="70"/>
      <c r="T26" s="11"/>
      <c r="U26" s="11"/>
      <c r="V26" s="11"/>
      <c r="W26" s="11"/>
      <c r="X26" s="15"/>
      <c r="Y26" s="50"/>
      <c r="Z26" s="50"/>
      <c r="AA26" s="50"/>
      <c r="AB26" s="51"/>
      <c r="AC26" s="52"/>
      <c r="AD26" s="1"/>
      <c r="AE26" s="1" t="s">
        <v>301</v>
      </c>
      <c r="AF26" s="1" t="s">
        <v>127</v>
      </c>
      <c r="AG26" s="1" t="s">
        <v>128</v>
      </c>
      <c r="AH26" s="1" t="s">
        <v>129</v>
      </c>
      <c r="AI26" s="1" t="s">
        <v>130</v>
      </c>
      <c r="AJ26" s="1" t="s">
        <v>131</v>
      </c>
      <c r="AK26" s="1" t="s">
        <v>863</v>
      </c>
      <c r="AL26" s="1" t="s">
        <v>864</v>
      </c>
      <c r="AM26" s="1" t="s">
        <v>865</v>
      </c>
      <c r="AN26" s="1" t="s">
        <v>866</v>
      </c>
      <c r="AO26" s="1" t="s">
        <v>783</v>
      </c>
      <c r="AP26" s="1" t="s">
        <v>784</v>
      </c>
      <c r="AQ26" s="1" t="s">
        <v>337</v>
      </c>
      <c r="AR26" s="1" t="s">
        <v>478</v>
      </c>
      <c r="AS26" s="1" t="s">
        <v>479</v>
      </c>
      <c r="AT26" s="1" t="s">
        <v>480</v>
      </c>
      <c r="AU26" s="1" t="s">
        <v>481</v>
      </c>
      <c r="AV26" s="1"/>
      <c r="AW26" s="1"/>
      <c r="AX26" s="1"/>
      <c r="AY26" s="1"/>
    </row>
    <row r="27" spans="1:51" ht="45" customHeight="1">
      <c r="A27" s="1"/>
      <c r="B27" s="12"/>
      <c r="C27" s="8" t="s">
        <v>482</v>
      </c>
      <c r="D27" s="16" t="s">
        <v>53</v>
      </c>
      <c r="E27" s="17" t="s">
        <v>822</v>
      </c>
      <c r="F27" s="69" t="s">
        <v>97</v>
      </c>
      <c r="G27" s="70"/>
      <c r="H27" s="70"/>
      <c r="I27" s="75" t="s">
        <v>1121</v>
      </c>
      <c r="J27" s="70" t="s">
        <v>534</v>
      </c>
      <c r="K27" s="72" t="s">
        <v>1123</v>
      </c>
      <c r="L27" s="70"/>
      <c r="M27" s="70"/>
      <c r="N27" s="70"/>
      <c r="O27" s="70"/>
      <c r="P27" s="70"/>
      <c r="Q27" s="68" t="s">
        <v>1145</v>
      </c>
      <c r="R27" s="68" t="s">
        <v>1111</v>
      </c>
      <c r="S27" s="68" t="s">
        <v>1146</v>
      </c>
      <c r="T27" s="11"/>
      <c r="U27" s="11"/>
      <c r="V27" s="114">
        <v>600</v>
      </c>
      <c r="W27" s="114">
        <v>372.991</v>
      </c>
      <c r="X27" s="114">
        <v>800</v>
      </c>
      <c r="Y27" s="114">
        <v>872</v>
      </c>
      <c r="Z27" s="114">
        <v>924</v>
      </c>
      <c r="AA27" s="114">
        <f>Z27*107.5/100</f>
        <v>993.3</v>
      </c>
      <c r="AB27" s="51"/>
      <c r="AC27" s="52"/>
      <c r="AD27" s="1"/>
      <c r="AE27" s="1" t="s">
        <v>823</v>
      </c>
      <c r="AF27" s="1" t="s">
        <v>824</v>
      </c>
      <c r="AG27" s="1" t="s">
        <v>997</v>
      </c>
      <c r="AH27" s="1" t="s">
        <v>998</v>
      </c>
      <c r="AI27" s="1" t="s">
        <v>999</v>
      </c>
      <c r="AJ27" s="1" t="s">
        <v>76</v>
      </c>
      <c r="AK27" s="1" t="s">
        <v>77</v>
      </c>
      <c r="AL27" s="1" t="s">
        <v>475</v>
      </c>
      <c r="AM27" s="1" t="s">
        <v>476</v>
      </c>
      <c r="AN27" s="1" t="s">
        <v>477</v>
      </c>
      <c r="AO27" s="1" t="s">
        <v>665</v>
      </c>
      <c r="AP27" s="1" t="s">
        <v>666</v>
      </c>
      <c r="AQ27" s="1" t="s">
        <v>667</v>
      </c>
      <c r="AR27" s="1" t="s">
        <v>668</v>
      </c>
      <c r="AS27" s="1" t="s">
        <v>669</v>
      </c>
      <c r="AT27" s="1" t="s">
        <v>340</v>
      </c>
      <c r="AU27" s="1" t="s">
        <v>1000</v>
      </c>
      <c r="AV27" s="1"/>
      <c r="AW27" s="1"/>
      <c r="AX27" s="1"/>
      <c r="AY27" s="1"/>
    </row>
    <row r="28" spans="1:51" ht="54.75" customHeight="1">
      <c r="A28" s="1"/>
      <c r="B28" s="18"/>
      <c r="C28" s="8" t="s">
        <v>1001</v>
      </c>
      <c r="D28" s="16" t="s">
        <v>1002</v>
      </c>
      <c r="E28" s="17" t="s">
        <v>1003</v>
      </c>
      <c r="F28" s="69" t="s">
        <v>1088</v>
      </c>
      <c r="G28" s="70"/>
      <c r="H28" s="70"/>
      <c r="I28" s="75" t="s">
        <v>1121</v>
      </c>
      <c r="J28" s="70" t="s">
        <v>535</v>
      </c>
      <c r="K28" s="72" t="s">
        <v>1123</v>
      </c>
      <c r="L28" s="70"/>
      <c r="M28" s="70"/>
      <c r="N28" s="70"/>
      <c r="O28" s="70"/>
      <c r="P28" s="70"/>
      <c r="Q28" s="68" t="s">
        <v>1145</v>
      </c>
      <c r="R28" s="68" t="s">
        <v>1111</v>
      </c>
      <c r="S28" s="68" t="s">
        <v>1146</v>
      </c>
      <c r="T28" s="11"/>
      <c r="U28" s="11"/>
      <c r="V28" s="50"/>
      <c r="W28" s="11"/>
      <c r="X28" s="50"/>
      <c r="Y28" s="50"/>
      <c r="Z28" s="50"/>
      <c r="AA28" s="50"/>
      <c r="AB28" s="51"/>
      <c r="AC28" s="52"/>
      <c r="AD28" s="1"/>
      <c r="AE28" s="1" t="s">
        <v>1004</v>
      </c>
      <c r="AF28" s="1" t="s">
        <v>401</v>
      </c>
      <c r="AG28" s="1" t="s">
        <v>402</v>
      </c>
      <c r="AH28" s="1" t="s">
        <v>403</v>
      </c>
      <c r="AI28" s="1" t="s">
        <v>404</v>
      </c>
      <c r="AJ28" s="1" t="s">
        <v>405</v>
      </c>
      <c r="AK28" s="1" t="s">
        <v>406</v>
      </c>
      <c r="AL28" s="1" t="s">
        <v>407</v>
      </c>
      <c r="AM28" s="1" t="s">
        <v>408</v>
      </c>
      <c r="AN28" s="1" t="s">
        <v>633</v>
      </c>
      <c r="AO28" s="1" t="s">
        <v>739</v>
      </c>
      <c r="AP28" s="1" t="s">
        <v>426</v>
      </c>
      <c r="AQ28" s="1" t="s">
        <v>427</v>
      </c>
      <c r="AR28" s="1" t="s">
        <v>380</v>
      </c>
      <c r="AS28" s="1" t="s">
        <v>281</v>
      </c>
      <c r="AT28" s="1" t="s">
        <v>282</v>
      </c>
      <c r="AU28" s="1" t="s">
        <v>283</v>
      </c>
      <c r="AV28" s="1"/>
      <c r="AW28" s="1"/>
      <c r="AX28" s="1"/>
      <c r="AY28" s="1"/>
    </row>
    <row r="29" spans="1:51" ht="56.25" customHeight="1">
      <c r="A29" s="1"/>
      <c r="B29" s="18"/>
      <c r="C29" s="8" t="s">
        <v>284</v>
      </c>
      <c r="D29" s="16" t="s">
        <v>44</v>
      </c>
      <c r="E29" s="17" t="s">
        <v>45</v>
      </c>
      <c r="F29" s="69" t="s">
        <v>216</v>
      </c>
      <c r="G29" s="70"/>
      <c r="H29" s="70"/>
      <c r="I29" s="75" t="s">
        <v>1121</v>
      </c>
      <c r="J29" s="70" t="s">
        <v>536</v>
      </c>
      <c r="K29" s="72" t="s">
        <v>1123</v>
      </c>
      <c r="L29" s="70"/>
      <c r="M29" s="70"/>
      <c r="N29" s="70"/>
      <c r="O29" s="70"/>
      <c r="P29" s="70"/>
      <c r="Q29" s="68" t="s">
        <v>1145</v>
      </c>
      <c r="R29" s="68" t="s">
        <v>1111</v>
      </c>
      <c r="S29" s="68" t="s">
        <v>1146</v>
      </c>
      <c r="T29" s="11"/>
      <c r="U29" s="11"/>
      <c r="V29" s="114">
        <v>524.39</v>
      </c>
      <c r="W29" s="114">
        <v>524.39</v>
      </c>
      <c r="X29" s="114">
        <v>546.29</v>
      </c>
      <c r="Y29" s="114">
        <v>595</v>
      </c>
      <c r="Z29" s="114">
        <v>631</v>
      </c>
      <c r="AA29" s="114">
        <f>Z29*107.5/100</f>
        <v>678.325</v>
      </c>
      <c r="AB29" s="51"/>
      <c r="AC29" s="52"/>
      <c r="AD29" s="1"/>
      <c r="AE29" s="1" t="s">
        <v>647</v>
      </c>
      <c r="AF29" s="1" t="s">
        <v>648</v>
      </c>
      <c r="AG29" s="1" t="s">
        <v>206</v>
      </c>
      <c r="AH29" s="1" t="s">
        <v>883</v>
      </c>
      <c r="AI29" s="1" t="s">
        <v>895</v>
      </c>
      <c r="AJ29" s="1" t="s">
        <v>249</v>
      </c>
      <c r="AK29" s="1" t="s">
        <v>1073</v>
      </c>
      <c r="AL29" s="1" t="s">
        <v>733</v>
      </c>
      <c r="AM29" s="1" t="s">
        <v>156</v>
      </c>
      <c r="AN29" s="1" t="s">
        <v>808</v>
      </c>
      <c r="AO29" s="1" t="s">
        <v>339</v>
      </c>
      <c r="AP29" s="1" t="s">
        <v>217</v>
      </c>
      <c r="AQ29" s="1" t="s">
        <v>290</v>
      </c>
      <c r="AR29" s="1" t="s">
        <v>291</v>
      </c>
      <c r="AS29" s="1" t="s">
        <v>292</v>
      </c>
      <c r="AT29" s="1" t="s">
        <v>293</v>
      </c>
      <c r="AU29" s="1" t="s">
        <v>294</v>
      </c>
      <c r="AV29" s="1"/>
      <c r="AW29" s="1"/>
      <c r="AX29" s="1"/>
      <c r="AY29" s="1"/>
    </row>
    <row r="30" spans="1:51" ht="47.25" customHeight="1">
      <c r="A30" s="1"/>
      <c r="B30" s="18"/>
      <c r="C30" s="8" t="s">
        <v>295</v>
      </c>
      <c r="D30" s="16" t="s">
        <v>366</v>
      </c>
      <c r="E30" s="17" t="s">
        <v>367</v>
      </c>
      <c r="F30" s="69" t="s">
        <v>216</v>
      </c>
      <c r="G30" s="70"/>
      <c r="H30" s="70"/>
      <c r="I30" s="75" t="s">
        <v>1121</v>
      </c>
      <c r="J30" s="70" t="s">
        <v>537</v>
      </c>
      <c r="K30" s="72" t="s">
        <v>1123</v>
      </c>
      <c r="L30" s="70"/>
      <c r="M30" s="70"/>
      <c r="N30" s="70"/>
      <c r="O30" s="70"/>
      <c r="P30" s="70"/>
      <c r="Q30" s="68" t="s">
        <v>1145</v>
      </c>
      <c r="R30" s="68" t="s">
        <v>1111</v>
      </c>
      <c r="S30" s="68" t="s">
        <v>1146</v>
      </c>
      <c r="T30" s="11"/>
      <c r="U30" s="11"/>
      <c r="V30" s="114">
        <f>4807.63716+45.96</f>
        <v>4853.59716</v>
      </c>
      <c r="W30" s="114">
        <f>4692.14951+45.96</f>
        <v>4738.10951</v>
      </c>
      <c r="X30" s="114">
        <f>60+630+3355.232</f>
        <v>4045.232</v>
      </c>
      <c r="Y30" s="114">
        <f>65+4345</f>
        <v>4410</v>
      </c>
      <c r="Z30" s="114">
        <f>69+4605</f>
        <v>4674</v>
      </c>
      <c r="AA30" s="114">
        <f>Z30*107.5/100</f>
        <v>5024.55</v>
      </c>
      <c r="AB30" s="51"/>
      <c r="AC30" s="52"/>
      <c r="AD30" s="1"/>
      <c r="AE30" s="1" t="s">
        <v>731</v>
      </c>
      <c r="AF30" s="1" t="s">
        <v>732</v>
      </c>
      <c r="AG30" s="1" t="s">
        <v>572</v>
      </c>
      <c r="AH30" s="1" t="s">
        <v>309</v>
      </c>
      <c r="AI30" s="1" t="s">
        <v>338</v>
      </c>
      <c r="AJ30" s="1" t="s">
        <v>776</v>
      </c>
      <c r="AK30" s="1" t="s">
        <v>777</v>
      </c>
      <c r="AL30" s="1" t="s">
        <v>60</v>
      </c>
      <c r="AM30" s="1" t="s">
        <v>61</v>
      </c>
      <c r="AN30" s="1" t="s">
        <v>62</v>
      </c>
      <c r="AO30" s="1" t="s">
        <v>63</v>
      </c>
      <c r="AP30" s="1" t="s">
        <v>64</v>
      </c>
      <c r="AQ30" s="1" t="s">
        <v>65</v>
      </c>
      <c r="AR30" s="1" t="s">
        <v>66</v>
      </c>
      <c r="AS30" s="1" t="s">
        <v>67</v>
      </c>
      <c r="AT30" s="1" t="s">
        <v>68</v>
      </c>
      <c r="AU30" s="1" t="s">
        <v>69</v>
      </c>
      <c r="AV30" s="1"/>
      <c r="AW30" s="1"/>
      <c r="AX30" s="1"/>
      <c r="AY30" s="1"/>
    </row>
    <row r="31" spans="1:51" ht="111.75" customHeight="1">
      <c r="A31" s="1"/>
      <c r="B31" s="18"/>
      <c r="C31" s="8" t="s">
        <v>70</v>
      </c>
      <c r="D31" s="16" t="s">
        <v>71</v>
      </c>
      <c r="E31" s="17" t="s">
        <v>72</v>
      </c>
      <c r="F31" s="69"/>
      <c r="G31" s="70"/>
      <c r="H31" s="70"/>
      <c r="I31" s="70"/>
      <c r="J31" s="70"/>
      <c r="K31" s="65"/>
      <c r="L31" s="70"/>
      <c r="M31" s="70"/>
      <c r="N31" s="70"/>
      <c r="O31" s="70"/>
      <c r="P31" s="70"/>
      <c r="Q31" s="70"/>
      <c r="R31" s="70"/>
      <c r="S31" s="70"/>
      <c r="T31" s="11"/>
      <c r="U31" s="11"/>
      <c r="V31" s="11"/>
      <c r="W31" s="11"/>
      <c r="X31" s="15"/>
      <c r="Y31" s="50"/>
      <c r="Z31" s="50"/>
      <c r="AA31" s="50"/>
      <c r="AB31" s="51"/>
      <c r="AC31" s="52"/>
      <c r="AD31" s="1"/>
      <c r="AE31" s="1" t="s">
        <v>721</v>
      </c>
      <c r="AF31" s="1" t="s">
        <v>722</v>
      </c>
      <c r="AG31" s="1" t="s">
        <v>723</v>
      </c>
      <c r="AH31" s="1" t="s">
        <v>724</v>
      </c>
      <c r="AI31" s="1" t="s">
        <v>725</v>
      </c>
      <c r="AJ31" s="1" t="s">
        <v>726</v>
      </c>
      <c r="AK31" s="1" t="s">
        <v>687</v>
      </c>
      <c r="AL31" s="1" t="s">
        <v>688</v>
      </c>
      <c r="AM31" s="1" t="s">
        <v>689</v>
      </c>
      <c r="AN31" s="1" t="s">
        <v>690</v>
      </c>
      <c r="AO31" s="1" t="s">
        <v>691</v>
      </c>
      <c r="AP31" s="1" t="s">
        <v>692</v>
      </c>
      <c r="AQ31" s="1" t="s">
        <v>693</v>
      </c>
      <c r="AR31" s="1" t="s">
        <v>763</v>
      </c>
      <c r="AS31" s="1" t="s">
        <v>764</v>
      </c>
      <c r="AT31" s="1" t="s">
        <v>765</v>
      </c>
      <c r="AU31" s="1" t="s">
        <v>766</v>
      </c>
      <c r="AV31" s="1"/>
      <c r="AW31" s="1"/>
      <c r="AX31" s="1"/>
      <c r="AY31" s="1"/>
    </row>
    <row r="32" spans="1:51" ht="74.25" customHeight="1">
      <c r="A32" s="1"/>
      <c r="B32" s="18"/>
      <c r="C32" s="8" t="s">
        <v>767</v>
      </c>
      <c r="D32" s="16" t="s">
        <v>470</v>
      </c>
      <c r="E32" s="17" t="s">
        <v>471</v>
      </c>
      <c r="F32" s="69"/>
      <c r="G32" s="70"/>
      <c r="H32" s="70"/>
      <c r="I32" s="70"/>
      <c r="J32" s="70"/>
      <c r="K32" s="65"/>
      <c r="L32" s="70"/>
      <c r="M32" s="70"/>
      <c r="N32" s="70"/>
      <c r="O32" s="70"/>
      <c r="P32" s="70"/>
      <c r="Q32" s="70"/>
      <c r="R32" s="70"/>
      <c r="S32" s="70"/>
      <c r="T32" s="11"/>
      <c r="U32" s="11"/>
      <c r="V32" s="11"/>
      <c r="W32" s="11"/>
      <c r="X32" s="15"/>
      <c r="Y32" s="50"/>
      <c r="Z32" s="50"/>
      <c r="AA32" s="50"/>
      <c r="AB32" s="51"/>
      <c r="AC32" s="52"/>
      <c r="AD32" s="1"/>
      <c r="AE32" s="1" t="s">
        <v>188</v>
      </c>
      <c r="AF32" s="1" t="s">
        <v>189</v>
      </c>
      <c r="AG32" s="1" t="s">
        <v>190</v>
      </c>
      <c r="AH32" s="1" t="s">
        <v>191</v>
      </c>
      <c r="AI32" s="1" t="s">
        <v>192</v>
      </c>
      <c r="AJ32" s="1" t="s">
        <v>193</v>
      </c>
      <c r="AK32" s="1" t="s">
        <v>194</v>
      </c>
      <c r="AL32" s="1" t="s">
        <v>195</v>
      </c>
      <c r="AM32" s="1" t="s">
        <v>196</v>
      </c>
      <c r="AN32" s="1" t="s">
        <v>157</v>
      </c>
      <c r="AO32" s="1" t="s">
        <v>158</v>
      </c>
      <c r="AP32" s="1" t="s">
        <v>159</v>
      </c>
      <c r="AQ32" s="1" t="s">
        <v>160</v>
      </c>
      <c r="AR32" s="1" t="s">
        <v>161</v>
      </c>
      <c r="AS32" s="1" t="s">
        <v>162</v>
      </c>
      <c r="AT32" s="1" t="s">
        <v>163</v>
      </c>
      <c r="AU32" s="1" t="s">
        <v>164</v>
      </c>
      <c r="AV32" s="1"/>
      <c r="AW32" s="1"/>
      <c r="AX32" s="1"/>
      <c r="AY32" s="1"/>
    </row>
    <row r="33" spans="1:51" ht="80.25" customHeight="1">
      <c r="A33" s="1"/>
      <c r="B33" s="18"/>
      <c r="C33" s="8" t="s">
        <v>165</v>
      </c>
      <c r="D33" s="16" t="s">
        <v>1012</v>
      </c>
      <c r="E33" s="17" t="s">
        <v>166</v>
      </c>
      <c r="F33" s="69" t="s">
        <v>1089</v>
      </c>
      <c r="G33" s="70"/>
      <c r="H33" s="70"/>
      <c r="I33" s="75" t="s">
        <v>1121</v>
      </c>
      <c r="J33" s="70" t="s">
        <v>538</v>
      </c>
      <c r="K33" s="72" t="s">
        <v>1123</v>
      </c>
      <c r="L33" s="70"/>
      <c r="M33" s="70"/>
      <c r="N33" s="70"/>
      <c r="O33" s="70"/>
      <c r="P33" s="70"/>
      <c r="Q33" s="68" t="s">
        <v>1145</v>
      </c>
      <c r="R33" s="68" t="s">
        <v>1111</v>
      </c>
      <c r="S33" s="68" t="s">
        <v>1146</v>
      </c>
      <c r="T33" s="11"/>
      <c r="U33" s="11"/>
      <c r="V33" s="114">
        <v>1828</v>
      </c>
      <c r="W33" s="115">
        <v>1809.704</v>
      </c>
      <c r="X33" s="114">
        <v>1315</v>
      </c>
      <c r="Y33" s="114">
        <v>1433</v>
      </c>
      <c r="Z33" s="114">
        <v>1519</v>
      </c>
      <c r="AA33" s="114">
        <f>Z33*107.5/100</f>
        <v>1632.925</v>
      </c>
      <c r="AB33" s="51"/>
      <c r="AC33" s="52"/>
      <c r="AD33" s="1"/>
      <c r="AE33" s="1" t="s">
        <v>37</v>
      </c>
      <c r="AF33" s="1" t="s">
        <v>38</v>
      </c>
      <c r="AG33" s="1" t="s">
        <v>39</v>
      </c>
      <c r="AH33" s="1" t="s">
        <v>40</v>
      </c>
      <c r="AI33" s="1" t="s">
        <v>175</v>
      </c>
      <c r="AJ33" s="1" t="s">
        <v>176</v>
      </c>
      <c r="AK33" s="1" t="s">
        <v>177</v>
      </c>
      <c r="AL33" s="1" t="s">
        <v>820</v>
      </c>
      <c r="AM33" s="1" t="s">
        <v>769</v>
      </c>
      <c r="AN33" s="1" t="s">
        <v>770</v>
      </c>
      <c r="AO33" s="1" t="s">
        <v>771</v>
      </c>
      <c r="AP33" s="1" t="s">
        <v>772</v>
      </c>
      <c r="AQ33" s="1" t="s">
        <v>773</v>
      </c>
      <c r="AR33" s="1" t="s">
        <v>300</v>
      </c>
      <c r="AS33" s="1" t="s">
        <v>620</v>
      </c>
      <c r="AT33" s="1" t="s">
        <v>621</v>
      </c>
      <c r="AU33" s="1" t="s">
        <v>622</v>
      </c>
      <c r="AV33" s="1"/>
      <c r="AW33" s="1"/>
      <c r="AX33" s="1"/>
      <c r="AY33" s="1"/>
    </row>
    <row r="34" spans="1:51" ht="60.75" customHeight="1">
      <c r="A34" s="1"/>
      <c r="B34" s="18"/>
      <c r="C34" s="8" t="s">
        <v>623</v>
      </c>
      <c r="D34" s="16" t="s">
        <v>624</v>
      </c>
      <c r="E34" s="17" t="s">
        <v>625</v>
      </c>
      <c r="F34" s="69" t="s">
        <v>216</v>
      </c>
      <c r="G34" s="70"/>
      <c r="H34" s="70"/>
      <c r="I34" s="75" t="s">
        <v>1121</v>
      </c>
      <c r="J34" s="70" t="s">
        <v>539</v>
      </c>
      <c r="K34" s="72" t="s">
        <v>1123</v>
      </c>
      <c r="L34" s="70"/>
      <c r="M34" s="70"/>
      <c r="N34" s="70"/>
      <c r="O34" s="70"/>
      <c r="P34" s="70"/>
      <c r="Q34" s="68" t="s">
        <v>1145</v>
      </c>
      <c r="R34" s="68" t="s">
        <v>1111</v>
      </c>
      <c r="S34" s="68" t="s">
        <v>1146</v>
      </c>
      <c r="T34" s="11"/>
      <c r="U34" s="11"/>
      <c r="V34" s="15"/>
      <c r="W34" s="15"/>
      <c r="X34" s="15"/>
      <c r="Y34" s="50"/>
      <c r="Z34" s="50"/>
      <c r="AA34" s="50"/>
      <c r="AB34" s="51"/>
      <c r="AC34" s="52"/>
      <c r="AD34" s="1"/>
      <c r="AE34" s="1" t="s">
        <v>423</v>
      </c>
      <c r="AF34" s="1" t="s">
        <v>226</v>
      </c>
      <c r="AG34" s="1" t="s">
        <v>227</v>
      </c>
      <c r="AH34" s="1" t="s">
        <v>570</v>
      </c>
      <c r="AI34" s="1" t="s">
        <v>774</v>
      </c>
      <c r="AJ34" s="1" t="s">
        <v>469</v>
      </c>
      <c r="AK34" s="1" t="s">
        <v>1043</v>
      </c>
      <c r="AL34" s="1" t="s">
        <v>1044</v>
      </c>
      <c r="AM34" s="1" t="s">
        <v>385</v>
      </c>
      <c r="AN34" s="1" t="s">
        <v>250</v>
      </c>
      <c r="AO34" s="1" t="s">
        <v>251</v>
      </c>
      <c r="AP34" s="1" t="s">
        <v>252</v>
      </c>
      <c r="AQ34" s="1" t="s">
        <v>253</v>
      </c>
      <c r="AR34" s="1" t="s">
        <v>254</v>
      </c>
      <c r="AS34" s="1" t="s">
        <v>674</v>
      </c>
      <c r="AT34" s="1" t="s">
        <v>675</v>
      </c>
      <c r="AU34" s="1" t="s">
        <v>949</v>
      </c>
      <c r="AV34" s="1"/>
      <c r="AW34" s="1"/>
      <c r="AX34" s="1"/>
      <c r="AY34" s="1"/>
    </row>
    <row r="35" spans="1:51" ht="63" customHeight="1">
      <c r="A35" s="1"/>
      <c r="B35" s="12"/>
      <c r="C35" s="8" t="s">
        <v>950</v>
      </c>
      <c r="D35" s="16" t="s">
        <v>951</v>
      </c>
      <c r="E35" s="17" t="s">
        <v>952</v>
      </c>
      <c r="F35" s="69"/>
      <c r="G35" s="70"/>
      <c r="H35" s="70"/>
      <c r="I35" s="70"/>
      <c r="J35" s="70"/>
      <c r="K35" s="65"/>
      <c r="L35" s="70"/>
      <c r="M35" s="70"/>
      <c r="N35" s="70"/>
      <c r="O35" s="70"/>
      <c r="P35" s="70"/>
      <c r="Q35" s="70"/>
      <c r="R35" s="70"/>
      <c r="S35" s="70"/>
      <c r="T35" s="11"/>
      <c r="U35" s="11"/>
      <c r="V35" s="11"/>
      <c r="W35" s="11"/>
      <c r="X35" s="15"/>
      <c r="Y35" s="50"/>
      <c r="Z35" s="50"/>
      <c r="AA35" s="50"/>
      <c r="AB35" s="51"/>
      <c r="AC35" s="52"/>
      <c r="AD35" s="1"/>
      <c r="AE35" s="1" t="s">
        <v>780</v>
      </c>
      <c r="AF35" s="1" t="s">
        <v>781</v>
      </c>
      <c r="AG35" s="1" t="s">
        <v>782</v>
      </c>
      <c r="AH35" s="1" t="s">
        <v>41</v>
      </c>
      <c r="AI35" s="1" t="s">
        <v>810</v>
      </c>
      <c r="AJ35" s="1" t="s">
        <v>811</v>
      </c>
      <c r="AK35" s="1" t="s">
        <v>812</v>
      </c>
      <c r="AL35" s="1" t="s">
        <v>813</v>
      </c>
      <c r="AM35" s="1" t="s">
        <v>641</v>
      </c>
      <c r="AN35" s="1" t="s">
        <v>642</v>
      </c>
      <c r="AO35" s="1" t="s">
        <v>643</v>
      </c>
      <c r="AP35" s="1" t="s">
        <v>644</v>
      </c>
      <c r="AQ35" s="1" t="s">
        <v>744</v>
      </c>
      <c r="AR35" s="1" t="s">
        <v>745</v>
      </c>
      <c r="AS35" s="1" t="s">
        <v>746</v>
      </c>
      <c r="AT35" s="1" t="s">
        <v>167</v>
      </c>
      <c r="AU35" s="1" t="s">
        <v>168</v>
      </c>
      <c r="AV35" s="1"/>
      <c r="AW35" s="1"/>
      <c r="AX35" s="1"/>
      <c r="AY35" s="1"/>
    </row>
    <row r="36" spans="1:51" ht="33.75" customHeight="1">
      <c r="A36" s="1"/>
      <c r="B36" s="12"/>
      <c r="C36" s="8" t="s">
        <v>169</v>
      </c>
      <c r="D36" s="16" t="s">
        <v>174</v>
      </c>
      <c r="E36" s="17" t="s">
        <v>679</v>
      </c>
      <c r="F36" s="69"/>
      <c r="G36" s="70"/>
      <c r="H36" s="70"/>
      <c r="I36" s="70"/>
      <c r="J36" s="70"/>
      <c r="K36" s="65"/>
      <c r="L36" s="70"/>
      <c r="M36" s="70"/>
      <c r="N36" s="70"/>
      <c r="O36" s="70"/>
      <c r="P36" s="70"/>
      <c r="Q36" s="70"/>
      <c r="R36" s="70"/>
      <c r="S36" s="70"/>
      <c r="T36" s="11"/>
      <c r="U36" s="11"/>
      <c r="V36" s="11"/>
      <c r="W36" s="11"/>
      <c r="X36" s="15"/>
      <c r="Y36" s="50"/>
      <c r="Z36" s="50"/>
      <c r="AA36" s="50"/>
      <c r="AB36" s="51"/>
      <c r="AC36" s="52"/>
      <c r="AD36" s="1"/>
      <c r="AE36" s="1" t="s">
        <v>680</v>
      </c>
      <c r="AF36" s="1" t="s">
        <v>681</v>
      </c>
      <c r="AG36" s="1" t="s">
        <v>682</v>
      </c>
      <c r="AH36" s="1" t="s">
        <v>683</v>
      </c>
      <c r="AI36" s="1" t="s">
        <v>210</v>
      </c>
      <c r="AJ36" s="1" t="s">
        <v>211</v>
      </c>
      <c r="AK36" s="1" t="s">
        <v>212</v>
      </c>
      <c r="AL36" s="1" t="s">
        <v>831</v>
      </c>
      <c r="AM36" s="1" t="s">
        <v>832</v>
      </c>
      <c r="AN36" s="1" t="s">
        <v>833</v>
      </c>
      <c r="AO36" s="1" t="s">
        <v>834</v>
      </c>
      <c r="AP36" s="1" t="s">
        <v>424</v>
      </c>
      <c r="AQ36" s="1" t="s">
        <v>425</v>
      </c>
      <c r="AR36" s="1" t="s">
        <v>433</v>
      </c>
      <c r="AS36" s="1" t="s">
        <v>434</v>
      </c>
      <c r="AT36" s="1" t="s">
        <v>435</v>
      </c>
      <c r="AU36" s="1" t="s">
        <v>436</v>
      </c>
      <c r="AV36" s="1"/>
      <c r="AW36" s="1"/>
      <c r="AX36" s="1"/>
      <c r="AY36" s="1"/>
    </row>
    <row r="37" spans="1:51" ht="30.75" customHeight="1">
      <c r="A37" s="1"/>
      <c r="B37" s="12"/>
      <c r="C37" s="8" t="s">
        <v>437</v>
      </c>
      <c r="D37" s="16" t="s">
        <v>438</v>
      </c>
      <c r="E37" s="17" t="s">
        <v>439</v>
      </c>
      <c r="F37" s="69" t="s">
        <v>3</v>
      </c>
      <c r="G37" s="70"/>
      <c r="H37" s="70"/>
      <c r="I37" s="75" t="s">
        <v>1121</v>
      </c>
      <c r="J37" s="70" t="s">
        <v>540</v>
      </c>
      <c r="K37" s="72" t="s">
        <v>1123</v>
      </c>
      <c r="L37" s="70"/>
      <c r="M37" s="70"/>
      <c r="N37" s="70"/>
      <c r="O37" s="70"/>
      <c r="P37" s="70"/>
      <c r="Q37" s="68" t="s">
        <v>1145</v>
      </c>
      <c r="R37" s="68" t="s">
        <v>1111</v>
      </c>
      <c r="S37" s="68" t="s">
        <v>1146</v>
      </c>
      <c r="T37" s="11"/>
      <c r="U37" s="11"/>
      <c r="V37" s="47"/>
      <c r="W37" s="11"/>
      <c r="X37" s="15"/>
      <c r="Y37" s="50"/>
      <c r="Z37" s="50"/>
      <c r="AA37" s="50"/>
      <c r="AB37" s="51"/>
      <c r="AC37" s="52"/>
      <c r="AD37" s="1"/>
      <c r="AE37" s="1" t="s">
        <v>614</v>
      </c>
      <c r="AF37" s="1" t="s">
        <v>615</v>
      </c>
      <c r="AG37" s="1" t="s">
        <v>616</v>
      </c>
      <c r="AH37" s="1" t="s">
        <v>617</v>
      </c>
      <c r="AI37" s="1" t="s">
        <v>618</v>
      </c>
      <c r="AJ37" s="1" t="s">
        <v>619</v>
      </c>
      <c r="AK37" s="1" t="s">
        <v>1034</v>
      </c>
      <c r="AL37" s="1" t="s">
        <v>1035</v>
      </c>
      <c r="AM37" s="1" t="s">
        <v>1036</v>
      </c>
      <c r="AN37" s="1" t="s">
        <v>1037</v>
      </c>
      <c r="AO37" s="1" t="s">
        <v>550</v>
      </c>
      <c r="AP37" s="1" t="s">
        <v>551</v>
      </c>
      <c r="AQ37" s="1" t="s">
        <v>552</v>
      </c>
      <c r="AR37" s="1" t="s">
        <v>553</v>
      </c>
      <c r="AS37" s="1" t="s">
        <v>554</v>
      </c>
      <c r="AT37" s="1" t="s">
        <v>555</v>
      </c>
      <c r="AU37" s="1" t="s">
        <v>556</v>
      </c>
      <c r="AV37" s="1"/>
      <c r="AW37" s="1"/>
      <c r="AX37" s="1"/>
      <c r="AY37" s="1"/>
    </row>
    <row r="38" spans="1:51" ht="168" customHeight="1">
      <c r="A38" s="1"/>
      <c r="B38" s="12"/>
      <c r="C38" s="8" t="s">
        <v>557</v>
      </c>
      <c r="D38" s="44" t="s">
        <v>444</v>
      </c>
      <c r="E38" s="17" t="s">
        <v>558</v>
      </c>
      <c r="F38" s="69" t="s">
        <v>3</v>
      </c>
      <c r="G38" s="70"/>
      <c r="H38" s="70"/>
      <c r="I38" s="75" t="s">
        <v>1121</v>
      </c>
      <c r="J38" s="70" t="s">
        <v>1093</v>
      </c>
      <c r="K38" s="72" t="s">
        <v>1123</v>
      </c>
      <c r="L38" s="70"/>
      <c r="M38" s="70"/>
      <c r="N38" s="70"/>
      <c r="O38" s="70"/>
      <c r="P38" s="70"/>
      <c r="Q38" s="68" t="s">
        <v>1145</v>
      </c>
      <c r="R38" s="68" t="s">
        <v>1111</v>
      </c>
      <c r="S38" s="68" t="s">
        <v>1146</v>
      </c>
      <c r="T38" s="11"/>
      <c r="U38" s="11"/>
      <c r="V38" s="114">
        <f>880+9753</f>
        <v>10633</v>
      </c>
      <c r="W38" s="115">
        <v>9853.609</v>
      </c>
      <c r="X38" s="114">
        <v>6400</v>
      </c>
      <c r="Y38" s="114">
        <v>6758</v>
      </c>
      <c r="Z38" s="114">
        <v>7163</v>
      </c>
      <c r="AA38" s="114">
        <f>Z38*107.5/100</f>
        <v>7700.225</v>
      </c>
      <c r="AB38" s="51"/>
      <c r="AC38" s="52"/>
      <c r="AD38" s="1"/>
      <c r="AE38" s="1" t="s">
        <v>483</v>
      </c>
      <c r="AF38" s="1" t="s">
        <v>657</v>
      </c>
      <c r="AG38" s="1" t="s">
        <v>658</v>
      </c>
      <c r="AH38" s="1" t="s">
        <v>659</v>
      </c>
      <c r="AI38" s="1" t="s">
        <v>660</v>
      </c>
      <c r="AJ38" s="1" t="s">
        <v>363</v>
      </c>
      <c r="AK38" s="1" t="s">
        <v>341</v>
      </c>
      <c r="AL38" s="1" t="s">
        <v>342</v>
      </c>
      <c r="AM38" s="1" t="s">
        <v>343</v>
      </c>
      <c r="AN38" s="1" t="s">
        <v>344</v>
      </c>
      <c r="AO38" s="1" t="s">
        <v>321</v>
      </c>
      <c r="AP38" s="1" t="s">
        <v>545</v>
      </c>
      <c r="AQ38" s="1" t="s">
        <v>546</v>
      </c>
      <c r="AR38" s="1" t="s">
        <v>547</v>
      </c>
      <c r="AS38" s="1" t="s">
        <v>548</v>
      </c>
      <c r="AT38" s="1" t="s">
        <v>778</v>
      </c>
      <c r="AU38" s="1" t="s">
        <v>779</v>
      </c>
      <c r="AV38" s="1"/>
      <c r="AW38" s="1"/>
      <c r="AX38" s="1"/>
      <c r="AY38" s="1"/>
    </row>
    <row r="39" spans="1:51" ht="251.25" customHeight="1">
      <c r="A39" s="1"/>
      <c r="B39" s="18"/>
      <c r="C39" s="8" t="s">
        <v>600</v>
      </c>
      <c r="D39" s="16" t="s">
        <v>740</v>
      </c>
      <c r="E39" s="17" t="s">
        <v>741</v>
      </c>
      <c r="F39" s="69" t="s">
        <v>0</v>
      </c>
      <c r="G39" s="70"/>
      <c r="H39" s="70"/>
      <c r="I39" s="75" t="s">
        <v>1121</v>
      </c>
      <c r="J39" s="70" t="s">
        <v>1094</v>
      </c>
      <c r="K39" s="72" t="s">
        <v>1123</v>
      </c>
      <c r="L39" s="70"/>
      <c r="M39" s="70"/>
      <c r="N39" s="70"/>
      <c r="O39" s="70"/>
      <c r="P39" s="70"/>
      <c r="Q39" s="68" t="s">
        <v>1120</v>
      </c>
      <c r="R39" s="68" t="s">
        <v>1111</v>
      </c>
      <c r="S39" s="68" t="s">
        <v>1146</v>
      </c>
      <c r="T39" s="11"/>
      <c r="U39" s="11"/>
      <c r="V39" s="114">
        <v>2100</v>
      </c>
      <c r="W39" s="122">
        <v>1182.6</v>
      </c>
      <c r="X39" s="114">
        <f>300+1300</f>
        <v>1600</v>
      </c>
      <c r="Y39" s="114">
        <f>1853-109</f>
        <v>1744</v>
      </c>
      <c r="Z39" s="114">
        <f>1965-116</f>
        <v>1849</v>
      </c>
      <c r="AA39" s="114">
        <f>Z39*107.5/100</f>
        <v>1987.675</v>
      </c>
      <c r="AB39" s="51"/>
      <c r="AC39" s="52"/>
      <c r="AD39" s="1"/>
      <c r="AE39" s="1" t="s">
        <v>742</v>
      </c>
      <c r="AF39" s="1" t="s">
        <v>898</v>
      </c>
      <c r="AG39" s="1" t="s">
        <v>360</v>
      </c>
      <c r="AH39" s="1" t="s">
        <v>441</v>
      </c>
      <c r="AI39" s="1" t="s">
        <v>108</v>
      </c>
      <c r="AJ39" s="1" t="s">
        <v>109</v>
      </c>
      <c r="AK39" s="1" t="s">
        <v>747</v>
      </c>
      <c r="AL39" s="1" t="s">
        <v>748</v>
      </c>
      <c r="AM39" s="1" t="s">
        <v>663</v>
      </c>
      <c r="AN39" s="1" t="s">
        <v>664</v>
      </c>
      <c r="AO39" s="1" t="s">
        <v>818</v>
      </c>
      <c r="AP39" s="1" t="s">
        <v>819</v>
      </c>
      <c r="AQ39" s="1" t="s">
        <v>891</v>
      </c>
      <c r="AR39" s="1" t="s">
        <v>626</v>
      </c>
      <c r="AS39" s="1" t="s">
        <v>627</v>
      </c>
      <c r="AT39" s="1" t="s">
        <v>874</v>
      </c>
      <c r="AU39" s="1" t="s">
        <v>875</v>
      </c>
      <c r="AV39" s="1"/>
      <c r="AW39" s="1"/>
      <c r="AX39" s="1"/>
      <c r="AY39" s="1"/>
    </row>
    <row r="40" spans="1:51" ht="46.5" customHeight="1">
      <c r="A40" s="1"/>
      <c r="B40" s="12"/>
      <c r="C40" s="8" t="s">
        <v>876</v>
      </c>
      <c r="D40" s="44" t="s">
        <v>445</v>
      </c>
      <c r="E40" s="17" t="s">
        <v>877</v>
      </c>
      <c r="F40" s="69">
        <v>500.502</v>
      </c>
      <c r="G40" s="70"/>
      <c r="H40" s="70"/>
      <c r="I40" s="75" t="s">
        <v>1121</v>
      </c>
      <c r="J40" s="70" t="s">
        <v>541</v>
      </c>
      <c r="K40" s="72" t="s">
        <v>1123</v>
      </c>
      <c r="L40" s="70"/>
      <c r="M40" s="70"/>
      <c r="N40" s="70"/>
      <c r="O40" s="70"/>
      <c r="P40" s="70"/>
      <c r="Q40" s="68" t="s">
        <v>1120</v>
      </c>
      <c r="R40" s="68" t="s">
        <v>1111</v>
      </c>
      <c r="S40" s="68" t="s">
        <v>1146</v>
      </c>
      <c r="T40" s="11"/>
      <c r="U40" s="11"/>
      <c r="V40" s="11"/>
      <c r="W40" s="11"/>
      <c r="X40" s="15"/>
      <c r="Y40" s="50"/>
      <c r="Z40" s="50"/>
      <c r="AA40" s="50"/>
      <c r="AB40" s="51"/>
      <c r="AC40" s="52"/>
      <c r="AD40" s="1"/>
      <c r="AE40" s="1" t="s">
        <v>921</v>
      </c>
      <c r="AF40" s="1" t="s">
        <v>922</v>
      </c>
      <c r="AG40" s="1" t="s">
        <v>673</v>
      </c>
      <c r="AH40" s="1" t="s">
        <v>857</v>
      </c>
      <c r="AI40" s="1" t="s">
        <v>829</v>
      </c>
      <c r="AJ40" s="1" t="s">
        <v>830</v>
      </c>
      <c r="AK40" s="1" t="s">
        <v>609</v>
      </c>
      <c r="AL40" s="1" t="s">
        <v>610</v>
      </c>
      <c r="AM40" s="1" t="s">
        <v>611</v>
      </c>
      <c r="AN40" s="1" t="s">
        <v>612</v>
      </c>
      <c r="AO40" s="1" t="s">
        <v>613</v>
      </c>
      <c r="AP40" s="1" t="s">
        <v>1074</v>
      </c>
      <c r="AQ40" s="1" t="s">
        <v>1075</v>
      </c>
      <c r="AR40" s="1" t="s">
        <v>54</v>
      </c>
      <c r="AS40" s="1" t="s">
        <v>55</v>
      </c>
      <c r="AT40" s="1" t="s">
        <v>345</v>
      </c>
      <c r="AU40" s="1" t="s">
        <v>346</v>
      </c>
      <c r="AV40" s="1"/>
      <c r="AW40" s="1"/>
      <c r="AX40" s="1"/>
      <c r="AY40" s="1"/>
    </row>
    <row r="41" spans="1:51" ht="67.5" customHeight="1">
      <c r="A41" s="1"/>
      <c r="B41" s="12"/>
      <c r="C41" s="8" t="s">
        <v>347</v>
      </c>
      <c r="D41" s="16" t="s">
        <v>348</v>
      </c>
      <c r="E41" s="17" t="s">
        <v>349</v>
      </c>
      <c r="F41" s="69" t="s">
        <v>3</v>
      </c>
      <c r="G41" s="70"/>
      <c r="H41" s="70"/>
      <c r="I41" s="75" t="s">
        <v>1121</v>
      </c>
      <c r="J41" s="70" t="s">
        <v>542</v>
      </c>
      <c r="K41" s="72" t="s">
        <v>1123</v>
      </c>
      <c r="L41" s="70"/>
      <c r="M41" s="70"/>
      <c r="N41" s="70"/>
      <c r="O41" s="70"/>
      <c r="P41" s="70"/>
      <c r="Q41" s="68" t="s">
        <v>1120</v>
      </c>
      <c r="R41" s="68" t="s">
        <v>1111</v>
      </c>
      <c r="S41" s="68" t="s">
        <v>1146</v>
      </c>
      <c r="T41" s="11"/>
      <c r="U41" s="11"/>
      <c r="V41" s="11"/>
      <c r="W41" s="11"/>
      <c r="X41" s="15"/>
      <c r="Y41" s="50"/>
      <c r="Z41" s="50"/>
      <c r="AA41" s="50"/>
      <c r="AB41" s="51"/>
      <c r="AC41" s="52"/>
      <c r="AD41" s="1"/>
      <c r="AE41" s="1" t="s">
        <v>350</v>
      </c>
      <c r="AF41" s="1" t="s">
        <v>351</v>
      </c>
      <c r="AG41" s="1" t="s">
        <v>352</v>
      </c>
      <c r="AH41" s="1" t="s">
        <v>353</v>
      </c>
      <c r="AI41" s="1" t="s">
        <v>354</v>
      </c>
      <c r="AJ41" s="1" t="s">
        <v>355</v>
      </c>
      <c r="AK41" s="1" t="s">
        <v>356</v>
      </c>
      <c r="AL41" s="1" t="s">
        <v>357</v>
      </c>
      <c r="AM41" s="1" t="s">
        <v>358</v>
      </c>
      <c r="AN41" s="1" t="s">
        <v>359</v>
      </c>
      <c r="AO41" s="1" t="s">
        <v>966</v>
      </c>
      <c r="AP41" s="1" t="s">
        <v>967</v>
      </c>
      <c r="AQ41" s="1" t="s">
        <v>821</v>
      </c>
      <c r="AR41" s="1" t="s">
        <v>1078</v>
      </c>
      <c r="AS41" s="1" t="s">
        <v>1079</v>
      </c>
      <c r="AT41" s="1" t="s">
        <v>1080</v>
      </c>
      <c r="AU41" s="1" t="s">
        <v>1081</v>
      </c>
      <c r="AV41" s="1"/>
      <c r="AW41" s="1"/>
      <c r="AX41" s="1"/>
      <c r="AY41" s="1"/>
    </row>
    <row r="42" spans="1:51" ht="97.5" customHeight="1">
      <c r="A42" s="1"/>
      <c r="B42" s="12"/>
      <c r="C42" s="8" t="s">
        <v>606</v>
      </c>
      <c r="D42" s="16" t="s">
        <v>854</v>
      </c>
      <c r="E42" s="17" t="s">
        <v>855</v>
      </c>
      <c r="F42" s="69" t="s">
        <v>727</v>
      </c>
      <c r="G42" s="70"/>
      <c r="H42" s="70"/>
      <c r="I42" s="75" t="s">
        <v>1121</v>
      </c>
      <c r="J42" s="70" t="s">
        <v>543</v>
      </c>
      <c r="K42" s="72" t="s">
        <v>1123</v>
      </c>
      <c r="L42" s="70"/>
      <c r="M42" s="70"/>
      <c r="N42" s="70"/>
      <c r="O42" s="70"/>
      <c r="P42" s="70"/>
      <c r="Q42" s="68" t="s">
        <v>1120</v>
      </c>
      <c r="R42" s="68" t="s">
        <v>1111</v>
      </c>
      <c r="S42" s="68" t="s">
        <v>1146</v>
      </c>
      <c r="T42" s="11"/>
      <c r="U42" s="11"/>
      <c r="V42" s="114">
        <v>80</v>
      </c>
      <c r="W42" s="115">
        <v>19.065</v>
      </c>
      <c r="X42" s="114">
        <f>200+300+1000</f>
        <v>1500</v>
      </c>
      <c r="Y42" s="114">
        <v>1635</v>
      </c>
      <c r="Z42" s="114">
        <v>1733</v>
      </c>
      <c r="AA42" s="114">
        <f>Z42*107.5/100</f>
        <v>1862.975</v>
      </c>
      <c r="AB42" s="51"/>
      <c r="AC42" s="52"/>
      <c r="AD42" s="1"/>
      <c r="AE42" s="1" t="s">
        <v>856</v>
      </c>
      <c r="AF42" s="1" t="s">
        <v>749</v>
      </c>
      <c r="AG42" s="1" t="s">
        <v>563</v>
      </c>
      <c r="AH42" s="1" t="s">
        <v>564</v>
      </c>
      <c r="AI42" s="1" t="s">
        <v>1076</v>
      </c>
      <c r="AJ42" s="1" t="s">
        <v>1077</v>
      </c>
      <c r="AK42" s="1" t="s">
        <v>887</v>
      </c>
      <c r="AL42" s="1" t="s">
        <v>888</v>
      </c>
      <c r="AM42" s="1" t="s">
        <v>889</v>
      </c>
      <c r="AN42" s="1" t="s">
        <v>890</v>
      </c>
      <c r="AO42" s="1" t="s">
        <v>645</v>
      </c>
      <c r="AP42" s="1" t="s">
        <v>646</v>
      </c>
      <c r="AQ42" s="1" t="s">
        <v>908</v>
      </c>
      <c r="AR42" s="1" t="s">
        <v>909</v>
      </c>
      <c r="AS42" s="1" t="s">
        <v>910</v>
      </c>
      <c r="AT42" s="1" t="s">
        <v>734</v>
      </c>
      <c r="AU42" s="1" t="s">
        <v>902</v>
      </c>
      <c r="AV42" s="1"/>
      <c r="AW42" s="1"/>
      <c r="AX42" s="1"/>
      <c r="AY42" s="1"/>
    </row>
    <row r="43" spans="1:51" ht="68.25" customHeight="1">
      <c r="A43" s="1"/>
      <c r="B43" s="18"/>
      <c r="C43" s="8" t="s">
        <v>903</v>
      </c>
      <c r="D43" s="16" t="s">
        <v>904</v>
      </c>
      <c r="E43" s="17" t="s">
        <v>905</v>
      </c>
      <c r="F43" s="69"/>
      <c r="G43" s="70"/>
      <c r="H43" s="70"/>
      <c r="I43" s="70"/>
      <c r="J43" s="70"/>
      <c r="K43" s="65"/>
      <c r="L43" s="70"/>
      <c r="M43" s="70"/>
      <c r="N43" s="70"/>
      <c r="O43" s="70"/>
      <c r="P43" s="70"/>
      <c r="Q43" s="70"/>
      <c r="R43" s="70"/>
      <c r="S43" s="70"/>
      <c r="T43" s="11"/>
      <c r="U43" s="11"/>
      <c r="V43" s="11"/>
      <c r="W43" s="11"/>
      <c r="X43" s="15"/>
      <c r="Y43" s="50"/>
      <c r="Z43" s="50"/>
      <c r="AA43" s="50"/>
      <c r="AB43" s="51"/>
      <c r="AC43" s="52"/>
      <c r="AD43" s="1"/>
      <c r="AE43" s="1" t="s">
        <v>906</v>
      </c>
      <c r="AF43" s="1" t="s">
        <v>907</v>
      </c>
      <c r="AG43" s="1" t="s">
        <v>973</v>
      </c>
      <c r="AH43" s="1" t="s">
        <v>974</v>
      </c>
      <c r="AI43" s="1" t="s">
        <v>975</v>
      </c>
      <c r="AJ43" s="1" t="s">
        <v>976</v>
      </c>
      <c r="AK43" s="1" t="s">
        <v>977</v>
      </c>
      <c r="AL43" s="1" t="s">
        <v>978</v>
      </c>
      <c r="AM43" s="1" t="s">
        <v>979</v>
      </c>
      <c r="AN43" s="1" t="s">
        <v>472</v>
      </c>
      <c r="AO43" s="1" t="s">
        <v>473</v>
      </c>
      <c r="AP43" s="1" t="s">
        <v>148</v>
      </c>
      <c r="AQ43" s="1" t="s">
        <v>149</v>
      </c>
      <c r="AR43" s="1" t="s">
        <v>150</v>
      </c>
      <c r="AS43" s="1" t="s">
        <v>151</v>
      </c>
      <c r="AT43" s="1" t="s">
        <v>152</v>
      </c>
      <c r="AU43" s="1" t="s">
        <v>492</v>
      </c>
      <c r="AV43" s="1"/>
      <c r="AW43" s="1"/>
      <c r="AX43" s="1"/>
      <c r="AY43" s="1"/>
    </row>
    <row r="44" spans="1:51" ht="63" customHeight="1">
      <c r="A44" s="1"/>
      <c r="B44" s="12"/>
      <c r="C44" s="8" t="s">
        <v>493</v>
      </c>
      <c r="D44" s="16" t="s">
        <v>638</v>
      </c>
      <c r="E44" s="17" t="s">
        <v>639</v>
      </c>
      <c r="F44" s="69"/>
      <c r="G44" s="70"/>
      <c r="H44" s="70"/>
      <c r="I44" s="70"/>
      <c r="J44" s="70"/>
      <c r="K44" s="65"/>
      <c r="L44" s="70"/>
      <c r="M44" s="70"/>
      <c r="N44" s="70"/>
      <c r="O44" s="70"/>
      <c r="P44" s="70"/>
      <c r="Q44" s="70"/>
      <c r="R44" s="70"/>
      <c r="S44" s="70"/>
      <c r="T44" s="11"/>
      <c r="U44" s="11"/>
      <c r="V44" s="11"/>
      <c r="W44" s="11"/>
      <c r="X44" s="15"/>
      <c r="Y44" s="50"/>
      <c r="Z44" s="50"/>
      <c r="AA44" s="50"/>
      <c r="AB44" s="51"/>
      <c r="AC44" s="52"/>
      <c r="AD44" s="1"/>
      <c r="AE44" s="1" t="s">
        <v>640</v>
      </c>
      <c r="AF44" s="1" t="s">
        <v>560</v>
      </c>
      <c r="AG44" s="1" t="s">
        <v>561</v>
      </c>
      <c r="AH44" s="1" t="s">
        <v>218</v>
      </c>
      <c r="AI44" s="1" t="s">
        <v>219</v>
      </c>
      <c r="AJ44" s="1" t="s">
        <v>220</v>
      </c>
      <c r="AK44" s="1" t="s">
        <v>221</v>
      </c>
      <c r="AL44" s="1" t="s">
        <v>222</v>
      </c>
      <c r="AM44" s="1" t="s">
        <v>223</v>
      </c>
      <c r="AN44" s="1" t="s">
        <v>224</v>
      </c>
      <c r="AO44" s="1" t="s">
        <v>803</v>
      </c>
      <c r="AP44" s="1" t="s">
        <v>804</v>
      </c>
      <c r="AQ44" s="1" t="s">
        <v>805</v>
      </c>
      <c r="AR44" s="1" t="s">
        <v>806</v>
      </c>
      <c r="AS44" s="1" t="s">
        <v>807</v>
      </c>
      <c r="AT44" s="1" t="s">
        <v>398</v>
      </c>
      <c r="AU44" s="1" t="s">
        <v>399</v>
      </c>
      <c r="AV44" s="1"/>
      <c r="AW44" s="1"/>
      <c r="AX44" s="1"/>
      <c r="AY44" s="1"/>
    </row>
    <row r="45" spans="1:51" ht="51" customHeight="1">
      <c r="A45" s="1"/>
      <c r="B45" s="18"/>
      <c r="C45" s="8" t="s">
        <v>400</v>
      </c>
      <c r="D45" s="16" t="s">
        <v>828</v>
      </c>
      <c r="E45" s="17" t="s">
        <v>414</v>
      </c>
      <c r="F45" s="69"/>
      <c r="G45" s="70"/>
      <c r="H45" s="70"/>
      <c r="I45" s="70"/>
      <c r="J45" s="70"/>
      <c r="K45" s="65"/>
      <c r="L45" s="70"/>
      <c r="M45" s="70"/>
      <c r="N45" s="70"/>
      <c r="O45" s="70"/>
      <c r="P45" s="70"/>
      <c r="Q45" s="70"/>
      <c r="R45" s="70"/>
      <c r="S45" s="70"/>
      <c r="T45" s="11"/>
      <c r="U45" s="11"/>
      <c r="V45" s="11"/>
      <c r="W45" s="11"/>
      <c r="X45" s="15"/>
      <c r="Y45" s="50"/>
      <c r="Z45" s="50"/>
      <c r="AA45" s="50"/>
      <c r="AB45" s="51"/>
      <c r="AC45" s="52"/>
      <c r="AD45" s="1"/>
      <c r="AE45" s="1" t="s">
        <v>415</v>
      </c>
      <c r="AF45" s="1" t="s">
        <v>416</v>
      </c>
      <c r="AG45" s="1" t="s">
        <v>417</v>
      </c>
      <c r="AH45" s="1" t="s">
        <v>418</v>
      </c>
      <c r="AI45" s="1" t="s">
        <v>419</v>
      </c>
      <c r="AJ45" s="1" t="s">
        <v>420</v>
      </c>
      <c r="AK45" s="1" t="s">
        <v>247</v>
      </c>
      <c r="AL45" s="1" t="s">
        <v>248</v>
      </c>
      <c r="AM45" s="1" t="s">
        <v>597</v>
      </c>
      <c r="AN45" s="1" t="s">
        <v>598</v>
      </c>
      <c r="AO45" s="1" t="s">
        <v>729</v>
      </c>
      <c r="AP45" s="1" t="s">
        <v>923</v>
      </c>
      <c r="AQ45" s="1" t="s">
        <v>924</v>
      </c>
      <c r="AR45" s="1" t="s">
        <v>925</v>
      </c>
      <c r="AS45" s="1" t="s">
        <v>926</v>
      </c>
      <c r="AT45" s="1" t="s">
        <v>913</v>
      </c>
      <c r="AU45" s="1" t="s">
        <v>914</v>
      </c>
      <c r="AV45" s="1"/>
      <c r="AW45" s="1"/>
      <c r="AX45" s="1"/>
      <c r="AY45" s="1"/>
    </row>
    <row r="46" spans="1:51" ht="57" customHeight="1">
      <c r="A46" s="1"/>
      <c r="B46" s="18"/>
      <c r="C46" s="8" t="s">
        <v>915</v>
      </c>
      <c r="D46" s="16" t="s">
        <v>273</v>
      </c>
      <c r="E46" s="17" t="s">
        <v>274</v>
      </c>
      <c r="F46" s="69"/>
      <c r="G46" s="70"/>
      <c r="H46" s="70"/>
      <c r="I46" s="70"/>
      <c r="J46" s="70"/>
      <c r="K46" s="65"/>
      <c r="L46" s="70"/>
      <c r="M46" s="70"/>
      <c r="N46" s="70"/>
      <c r="O46" s="70"/>
      <c r="P46" s="70"/>
      <c r="Q46" s="70"/>
      <c r="R46" s="70"/>
      <c r="S46" s="70"/>
      <c r="T46" s="11"/>
      <c r="U46" s="11"/>
      <c r="V46" s="11"/>
      <c r="W46" s="11"/>
      <c r="X46" s="15"/>
      <c r="Y46" s="50"/>
      <c r="Z46" s="50"/>
      <c r="AA46" s="50"/>
      <c r="AB46" s="51"/>
      <c r="AC46" s="52"/>
      <c r="AD46" s="1"/>
      <c r="AE46" s="1" t="s">
        <v>275</v>
      </c>
      <c r="AF46" s="1" t="s">
        <v>628</v>
      </c>
      <c r="AG46" s="1" t="s">
        <v>629</v>
      </c>
      <c r="AH46" s="1" t="s">
        <v>630</v>
      </c>
      <c r="AI46" s="1" t="s">
        <v>631</v>
      </c>
      <c r="AJ46" s="1" t="s">
        <v>632</v>
      </c>
      <c r="AK46" s="1" t="s">
        <v>878</v>
      </c>
      <c r="AL46" s="1" t="s">
        <v>879</v>
      </c>
      <c r="AM46" s="1" t="s">
        <v>880</v>
      </c>
      <c r="AN46" s="1" t="s">
        <v>881</v>
      </c>
      <c r="AO46" s="1" t="s">
        <v>1038</v>
      </c>
      <c r="AP46" s="1" t="s">
        <v>1039</v>
      </c>
      <c r="AQ46" s="1" t="s">
        <v>1040</v>
      </c>
      <c r="AR46" s="1" t="s">
        <v>1041</v>
      </c>
      <c r="AS46" s="1" t="s">
        <v>1042</v>
      </c>
      <c r="AT46" s="1" t="s">
        <v>198</v>
      </c>
      <c r="AU46" s="1" t="s">
        <v>199</v>
      </c>
      <c r="AV46" s="1"/>
      <c r="AW46" s="1"/>
      <c r="AX46" s="1"/>
      <c r="AY46" s="1"/>
    </row>
    <row r="47" spans="1:51" ht="106.5" customHeight="1">
      <c r="A47" s="1"/>
      <c r="B47" s="12"/>
      <c r="C47" s="8" t="s">
        <v>200</v>
      </c>
      <c r="D47" s="16" t="s">
        <v>201</v>
      </c>
      <c r="E47" s="17" t="s">
        <v>202</v>
      </c>
      <c r="F47" s="69" t="s">
        <v>0</v>
      </c>
      <c r="G47" s="70"/>
      <c r="H47" s="70"/>
      <c r="I47" s="71" t="s">
        <v>1121</v>
      </c>
      <c r="J47" s="70"/>
      <c r="K47" s="72" t="s">
        <v>1123</v>
      </c>
      <c r="L47" s="70"/>
      <c r="M47" s="70"/>
      <c r="N47" s="70"/>
      <c r="O47" s="70"/>
      <c r="P47" s="70"/>
      <c r="Q47" s="68" t="s">
        <v>1145</v>
      </c>
      <c r="R47" s="68" t="s">
        <v>1111</v>
      </c>
      <c r="S47" s="68" t="s">
        <v>1146</v>
      </c>
      <c r="T47" s="11"/>
      <c r="U47" s="11"/>
      <c r="V47" s="114">
        <v>30</v>
      </c>
      <c r="W47" s="114">
        <v>30</v>
      </c>
      <c r="X47" s="114">
        <v>100</v>
      </c>
      <c r="Y47" s="114">
        <v>109</v>
      </c>
      <c r="Z47" s="114">
        <v>116</v>
      </c>
      <c r="AA47" s="114">
        <f>Z47*107.5/100</f>
        <v>124.7</v>
      </c>
      <c r="AB47" s="51"/>
      <c r="AC47" s="52"/>
      <c r="AD47" s="1"/>
      <c r="AE47" s="1" t="s">
        <v>203</v>
      </c>
      <c r="AF47" s="1" t="s">
        <v>204</v>
      </c>
      <c r="AG47" s="1" t="s">
        <v>205</v>
      </c>
      <c r="AH47" s="1" t="s">
        <v>837</v>
      </c>
      <c r="AI47" s="1" t="s">
        <v>838</v>
      </c>
      <c r="AJ47" s="1" t="s">
        <v>839</v>
      </c>
      <c r="AK47" s="1" t="s">
        <v>840</v>
      </c>
      <c r="AL47" s="1" t="s">
        <v>841</v>
      </c>
      <c r="AM47" s="1" t="s">
        <v>842</v>
      </c>
      <c r="AN47" s="1" t="s">
        <v>843</v>
      </c>
      <c r="AO47" s="1" t="s">
        <v>983</v>
      </c>
      <c r="AP47" s="1" t="s">
        <v>984</v>
      </c>
      <c r="AQ47" s="1" t="s">
        <v>985</v>
      </c>
      <c r="AR47" s="1" t="s">
        <v>986</v>
      </c>
      <c r="AS47" s="1" t="s">
        <v>987</v>
      </c>
      <c r="AT47" s="1" t="s">
        <v>988</v>
      </c>
      <c r="AU47" s="1" t="s">
        <v>106</v>
      </c>
      <c r="AV47" s="1"/>
      <c r="AW47" s="1"/>
      <c r="AX47" s="1"/>
      <c r="AY47" s="1"/>
    </row>
    <row r="48" spans="1:51" ht="77.25" customHeight="1">
      <c r="A48" s="1"/>
      <c r="B48" s="18"/>
      <c r="C48" s="8" t="s">
        <v>107</v>
      </c>
      <c r="D48" s="16" t="s">
        <v>241</v>
      </c>
      <c r="E48" s="17" t="s">
        <v>242</v>
      </c>
      <c r="F48" s="69"/>
      <c r="G48" s="70"/>
      <c r="H48" s="70"/>
      <c r="I48" s="70"/>
      <c r="J48" s="70"/>
      <c r="K48" s="65"/>
      <c r="L48" s="70"/>
      <c r="M48" s="70"/>
      <c r="N48" s="70"/>
      <c r="O48" s="70"/>
      <c r="P48" s="70"/>
      <c r="Q48" s="70"/>
      <c r="R48" s="70"/>
      <c r="S48" s="70"/>
      <c r="T48" s="11"/>
      <c r="U48" s="11"/>
      <c r="V48" s="50"/>
      <c r="W48" s="50"/>
      <c r="X48" s="15"/>
      <c r="Y48" s="50"/>
      <c r="Z48" s="50"/>
      <c r="AA48" s="50"/>
      <c r="AB48" s="51"/>
      <c r="AC48" s="52"/>
      <c r="AD48" s="1"/>
      <c r="AE48" s="1" t="s">
        <v>243</v>
      </c>
      <c r="AF48" s="1" t="s">
        <v>244</v>
      </c>
      <c r="AG48" s="1" t="s">
        <v>245</v>
      </c>
      <c r="AH48" s="1" t="s">
        <v>246</v>
      </c>
      <c r="AI48" s="1" t="s">
        <v>844</v>
      </c>
      <c r="AJ48" s="1" t="s">
        <v>845</v>
      </c>
      <c r="AK48" s="1" t="s">
        <v>846</v>
      </c>
      <c r="AL48" s="1" t="s">
        <v>847</v>
      </c>
      <c r="AM48" s="1" t="s">
        <v>848</v>
      </c>
      <c r="AN48" s="1" t="s">
        <v>849</v>
      </c>
      <c r="AO48" s="1" t="s">
        <v>115</v>
      </c>
      <c r="AP48" s="1" t="s">
        <v>593</v>
      </c>
      <c r="AQ48" s="1" t="s">
        <v>594</v>
      </c>
      <c r="AR48" s="1" t="s">
        <v>430</v>
      </c>
      <c r="AS48" s="1" t="s">
        <v>30</v>
      </c>
      <c r="AT48" s="1" t="s">
        <v>31</v>
      </c>
      <c r="AU48" s="1" t="s">
        <v>32</v>
      </c>
      <c r="AV48" s="1"/>
      <c r="AW48" s="1"/>
      <c r="AX48" s="1"/>
      <c r="AY48" s="1"/>
    </row>
    <row r="49" spans="1:51" ht="108" customHeight="1">
      <c r="A49" s="1"/>
      <c r="B49" s="18"/>
      <c r="C49" s="8" t="s">
        <v>33</v>
      </c>
      <c r="D49" s="16" t="s">
        <v>326</v>
      </c>
      <c r="E49" s="17" t="s">
        <v>297</v>
      </c>
      <c r="F49" s="69" t="s">
        <v>990</v>
      </c>
      <c r="G49" s="70"/>
      <c r="H49" s="70"/>
      <c r="I49" s="75" t="s">
        <v>1121</v>
      </c>
      <c r="J49" s="70" t="s">
        <v>1095</v>
      </c>
      <c r="K49" s="72" t="s">
        <v>1123</v>
      </c>
      <c r="L49" s="70"/>
      <c r="M49" s="70"/>
      <c r="N49" s="70"/>
      <c r="O49" s="70"/>
      <c r="P49" s="70"/>
      <c r="Q49" s="68" t="s">
        <v>1145</v>
      </c>
      <c r="R49" s="68" t="s">
        <v>1111</v>
      </c>
      <c r="S49" s="68" t="s">
        <v>1146</v>
      </c>
      <c r="T49" s="11"/>
      <c r="U49" s="11"/>
      <c r="V49" s="114">
        <v>602.046</v>
      </c>
      <c r="W49" s="114">
        <v>551.562</v>
      </c>
      <c r="X49" s="114">
        <v>748</v>
      </c>
      <c r="Y49" s="114">
        <v>816</v>
      </c>
      <c r="Z49" s="114">
        <v>865</v>
      </c>
      <c r="AA49" s="114">
        <f>Z49*107.5/100</f>
        <v>929.875</v>
      </c>
      <c r="AB49" s="51"/>
      <c r="AC49" s="52"/>
      <c r="AD49" s="1"/>
      <c r="AE49" s="1" t="s">
        <v>298</v>
      </c>
      <c r="AF49" s="1" t="s">
        <v>299</v>
      </c>
      <c r="AG49" s="1" t="s">
        <v>968</v>
      </c>
      <c r="AH49" s="1" t="s">
        <v>969</v>
      </c>
      <c r="AI49" s="1" t="s">
        <v>970</v>
      </c>
      <c r="AJ49" s="1" t="s">
        <v>971</v>
      </c>
      <c r="AK49" s="1" t="s">
        <v>972</v>
      </c>
      <c r="AL49" s="1" t="s">
        <v>381</v>
      </c>
      <c r="AM49" s="1" t="s">
        <v>230</v>
      </c>
      <c r="AN49" s="1" t="s">
        <v>231</v>
      </c>
      <c r="AO49" s="1" t="s">
        <v>232</v>
      </c>
      <c r="AP49" s="1" t="s">
        <v>233</v>
      </c>
      <c r="AQ49" s="1" t="s">
        <v>743</v>
      </c>
      <c r="AR49" s="1" t="s">
        <v>234</v>
      </c>
      <c r="AS49" s="1" t="s">
        <v>235</v>
      </c>
      <c r="AT49" s="1" t="s">
        <v>486</v>
      </c>
      <c r="AU49" s="1" t="s">
        <v>487</v>
      </c>
      <c r="AV49" s="1"/>
      <c r="AW49" s="1"/>
      <c r="AX49" s="1"/>
      <c r="AY49" s="1"/>
    </row>
    <row r="50" spans="1:51" ht="87" customHeight="1">
      <c r="A50" s="1"/>
      <c r="B50" s="12"/>
      <c r="C50" s="8" t="s">
        <v>488</v>
      </c>
      <c r="D50" s="16" t="s">
        <v>489</v>
      </c>
      <c r="E50" s="17" t="s">
        <v>490</v>
      </c>
      <c r="F50" s="69"/>
      <c r="G50" s="70"/>
      <c r="H50" s="70"/>
      <c r="I50" s="70"/>
      <c r="J50" s="70"/>
      <c r="K50" s="65"/>
      <c r="L50" s="70"/>
      <c r="M50" s="70"/>
      <c r="N50" s="70"/>
      <c r="O50" s="70"/>
      <c r="P50" s="70"/>
      <c r="Q50" s="70"/>
      <c r="R50" s="70"/>
      <c r="S50" s="70"/>
      <c r="T50" s="11"/>
      <c r="U50" s="11"/>
      <c r="V50" s="11"/>
      <c r="W50" s="11"/>
      <c r="X50" s="15"/>
      <c r="Y50" s="50"/>
      <c r="Z50" s="50"/>
      <c r="AA50" s="50"/>
      <c r="AB50" s="51"/>
      <c r="AC50" s="52"/>
      <c r="AD50" s="1"/>
      <c r="AE50" s="1" t="s">
        <v>491</v>
      </c>
      <c r="AF50" s="1" t="s">
        <v>911</v>
      </c>
      <c r="AG50" s="1" t="s">
        <v>912</v>
      </c>
      <c r="AH50" s="1" t="s">
        <v>382</v>
      </c>
      <c r="AI50" s="1" t="s">
        <v>170</v>
      </c>
      <c r="AJ50" s="1" t="s">
        <v>171</v>
      </c>
      <c r="AK50" s="1" t="s">
        <v>172</v>
      </c>
      <c r="AL50" s="1" t="s">
        <v>173</v>
      </c>
      <c r="AM50" s="1" t="s">
        <v>322</v>
      </c>
      <c r="AN50" s="1" t="s">
        <v>323</v>
      </c>
      <c r="AO50" s="1" t="s">
        <v>324</v>
      </c>
      <c r="AP50" s="1" t="s">
        <v>325</v>
      </c>
      <c r="AQ50" s="1" t="s">
        <v>1084</v>
      </c>
      <c r="AR50" s="1" t="s">
        <v>1085</v>
      </c>
      <c r="AS50" s="1" t="s">
        <v>1086</v>
      </c>
      <c r="AT50" s="1" t="s">
        <v>601</v>
      </c>
      <c r="AU50" s="1" t="s">
        <v>602</v>
      </c>
      <c r="AV50" s="1"/>
      <c r="AW50" s="1"/>
      <c r="AX50" s="1"/>
      <c r="AY50" s="1"/>
    </row>
    <row r="51" spans="1:51" ht="34.5" customHeight="1">
      <c r="A51" s="19"/>
      <c r="B51" s="7"/>
      <c r="C51" s="8" t="s">
        <v>603</v>
      </c>
      <c r="D51" s="16" t="s">
        <v>604</v>
      </c>
      <c r="E51" s="17" t="s">
        <v>605</v>
      </c>
      <c r="F51" s="69"/>
      <c r="G51" s="70"/>
      <c r="H51" s="70"/>
      <c r="I51" s="70"/>
      <c r="J51" s="70"/>
      <c r="K51" s="65"/>
      <c r="L51" s="70"/>
      <c r="M51" s="70"/>
      <c r="N51" s="70"/>
      <c r="O51" s="70"/>
      <c r="P51" s="70"/>
      <c r="Q51" s="70"/>
      <c r="R51" s="70"/>
      <c r="S51" s="70"/>
      <c r="T51" s="11"/>
      <c r="U51" s="11"/>
      <c r="V51" s="11"/>
      <c r="W51" s="11"/>
      <c r="X51" s="15"/>
      <c r="Y51" s="50"/>
      <c r="Z51" s="50"/>
      <c r="AA51" s="50"/>
      <c r="AB51" s="51"/>
      <c r="AC51" s="52"/>
      <c r="AD51" s="1"/>
      <c r="AE51" s="1" t="s">
        <v>735</v>
      </c>
      <c r="AF51" s="1" t="s">
        <v>825</v>
      </c>
      <c r="AG51" s="1" t="s">
        <v>826</v>
      </c>
      <c r="AH51" s="1" t="s">
        <v>827</v>
      </c>
      <c r="AI51" s="1" t="s">
        <v>474</v>
      </c>
      <c r="AJ51" s="1" t="s">
        <v>944</v>
      </c>
      <c r="AK51" s="1" t="s">
        <v>945</v>
      </c>
      <c r="AL51" s="1" t="s">
        <v>946</v>
      </c>
      <c r="AM51" s="1" t="s">
        <v>947</v>
      </c>
      <c r="AN51" s="1" t="s">
        <v>948</v>
      </c>
      <c r="AO51" s="1" t="s">
        <v>1082</v>
      </c>
      <c r="AP51" s="1" t="s">
        <v>1083</v>
      </c>
      <c r="AQ51" s="1" t="s">
        <v>409</v>
      </c>
      <c r="AR51" s="1" t="s">
        <v>410</v>
      </c>
      <c r="AS51" s="1" t="s">
        <v>411</v>
      </c>
      <c r="AT51" s="1" t="s">
        <v>412</v>
      </c>
      <c r="AU51" s="1" t="s">
        <v>413</v>
      </c>
      <c r="AV51" s="1"/>
      <c r="AW51" s="1"/>
      <c r="AX51" s="1"/>
      <c r="AY51" s="1"/>
    </row>
    <row r="52" spans="1:51" ht="49.5" customHeight="1">
      <c r="A52" s="1"/>
      <c r="B52" s="7"/>
      <c r="C52" s="8" t="s">
        <v>99</v>
      </c>
      <c r="D52" s="16" t="s">
        <v>100</v>
      </c>
      <c r="E52" s="17" t="s">
        <v>101</v>
      </c>
      <c r="F52" s="69"/>
      <c r="G52" s="70"/>
      <c r="H52" s="70"/>
      <c r="I52" s="70"/>
      <c r="J52" s="70"/>
      <c r="K52" s="65"/>
      <c r="L52" s="70"/>
      <c r="M52" s="70"/>
      <c r="N52" s="70"/>
      <c r="O52" s="70"/>
      <c r="P52" s="70"/>
      <c r="Q52" s="70"/>
      <c r="R52" s="70"/>
      <c r="S52" s="70"/>
      <c r="T52" s="11"/>
      <c r="U52" s="11"/>
      <c r="V52" s="11"/>
      <c r="W52" s="11"/>
      <c r="X52" s="15"/>
      <c r="Y52" s="50"/>
      <c r="Z52" s="50"/>
      <c r="AA52" s="50"/>
      <c r="AB52" s="51"/>
      <c r="AC52" s="52"/>
      <c r="AD52" s="1"/>
      <c r="AE52" s="1" t="s">
        <v>102</v>
      </c>
      <c r="AF52" s="1" t="s">
        <v>103</v>
      </c>
      <c r="AG52" s="1" t="s">
        <v>104</v>
      </c>
      <c r="AH52" s="1" t="s">
        <v>105</v>
      </c>
      <c r="AI52" s="1" t="s">
        <v>1050</v>
      </c>
      <c r="AJ52" s="1" t="s">
        <v>1051</v>
      </c>
      <c r="AK52" s="1" t="s">
        <v>1052</v>
      </c>
      <c r="AL52" s="1" t="s">
        <v>1053</v>
      </c>
      <c r="AM52" s="1" t="s">
        <v>1054</v>
      </c>
      <c r="AN52" s="1" t="s">
        <v>1055</v>
      </c>
      <c r="AO52" s="1" t="s">
        <v>1056</v>
      </c>
      <c r="AP52" s="1" t="s">
        <v>716</v>
      </c>
      <c r="AQ52" s="1" t="s">
        <v>717</v>
      </c>
      <c r="AR52" s="1" t="s">
        <v>718</v>
      </c>
      <c r="AS52" s="1" t="s">
        <v>719</v>
      </c>
      <c r="AT52" s="1" t="s">
        <v>720</v>
      </c>
      <c r="AU52" s="1" t="s">
        <v>180</v>
      </c>
      <c r="AV52" s="1"/>
      <c r="AW52" s="1"/>
      <c r="AX52" s="1"/>
      <c r="AY52" s="1"/>
    </row>
    <row r="53" spans="1:51" ht="90.75" customHeight="1">
      <c r="A53" s="1"/>
      <c r="B53" s="7"/>
      <c r="C53" s="40" t="s">
        <v>454</v>
      </c>
      <c r="D53" s="44" t="s">
        <v>446</v>
      </c>
      <c r="E53" s="17"/>
      <c r="F53" s="69"/>
      <c r="G53" s="70"/>
      <c r="H53" s="70"/>
      <c r="I53" s="70"/>
      <c r="J53" s="70"/>
      <c r="K53" s="65"/>
      <c r="L53" s="70"/>
      <c r="M53" s="70"/>
      <c r="N53" s="70"/>
      <c r="O53" s="70"/>
      <c r="P53" s="70"/>
      <c r="Q53" s="70"/>
      <c r="R53" s="70"/>
      <c r="S53" s="70"/>
      <c r="T53" s="11"/>
      <c r="U53" s="11"/>
      <c r="V53" s="11"/>
      <c r="W53" s="11"/>
      <c r="X53" s="15"/>
      <c r="Y53" s="50"/>
      <c r="Z53" s="50"/>
      <c r="AA53" s="50"/>
      <c r="AB53" s="51"/>
      <c r="AC53" s="5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33.75" customHeight="1">
      <c r="A54" s="1"/>
      <c r="B54" s="7"/>
      <c r="C54" s="40" t="s">
        <v>455</v>
      </c>
      <c r="D54" s="44" t="s">
        <v>447</v>
      </c>
      <c r="E54" s="17"/>
      <c r="F54" s="69"/>
      <c r="G54" s="70"/>
      <c r="H54" s="70"/>
      <c r="I54" s="70"/>
      <c r="J54" s="70"/>
      <c r="K54" s="65"/>
      <c r="L54" s="70"/>
      <c r="M54" s="70"/>
      <c r="N54" s="70"/>
      <c r="O54" s="70"/>
      <c r="P54" s="70"/>
      <c r="Q54" s="70"/>
      <c r="R54" s="70"/>
      <c r="S54" s="70"/>
      <c r="T54" s="11"/>
      <c r="U54" s="11"/>
      <c r="V54" s="11"/>
      <c r="W54" s="11"/>
      <c r="X54" s="15"/>
      <c r="Y54" s="50"/>
      <c r="Z54" s="50"/>
      <c r="AA54" s="50"/>
      <c r="AB54" s="51"/>
      <c r="AC54" s="5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28.5" customHeight="1">
      <c r="A55" s="1"/>
      <c r="B55" s="7"/>
      <c r="C55" s="40" t="s">
        <v>456</v>
      </c>
      <c r="D55" s="44" t="s">
        <v>448</v>
      </c>
      <c r="E55" s="17"/>
      <c r="F55" s="69"/>
      <c r="G55" s="70"/>
      <c r="H55" s="70"/>
      <c r="I55" s="70"/>
      <c r="J55" s="70"/>
      <c r="K55" s="65"/>
      <c r="L55" s="70"/>
      <c r="M55" s="70"/>
      <c r="N55" s="70"/>
      <c r="O55" s="70"/>
      <c r="P55" s="70"/>
      <c r="Q55" s="70"/>
      <c r="R55" s="70"/>
      <c r="S55" s="70"/>
      <c r="T55" s="11"/>
      <c r="U55" s="11"/>
      <c r="V55" s="11"/>
      <c r="W55" s="11"/>
      <c r="X55" s="15"/>
      <c r="Y55" s="50"/>
      <c r="Z55" s="50"/>
      <c r="AA55" s="50"/>
      <c r="AB55" s="51"/>
      <c r="AC55" s="5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49.5" customHeight="1">
      <c r="A56" s="1"/>
      <c r="B56" s="7"/>
      <c r="C56" s="40" t="s">
        <v>457</v>
      </c>
      <c r="D56" s="44" t="s">
        <v>449</v>
      </c>
      <c r="E56" s="17"/>
      <c r="F56" s="69"/>
      <c r="G56" s="70"/>
      <c r="H56" s="70"/>
      <c r="I56" s="70"/>
      <c r="J56" s="70"/>
      <c r="K56" s="65"/>
      <c r="L56" s="70"/>
      <c r="M56" s="70"/>
      <c r="N56" s="70"/>
      <c r="O56" s="70"/>
      <c r="P56" s="70"/>
      <c r="Q56" s="70"/>
      <c r="R56" s="70"/>
      <c r="S56" s="70"/>
      <c r="T56" s="11"/>
      <c r="U56" s="11"/>
      <c r="V56" s="11"/>
      <c r="W56" s="11"/>
      <c r="X56" s="15"/>
      <c r="Y56" s="50"/>
      <c r="Z56" s="50"/>
      <c r="AA56" s="50"/>
      <c r="AB56" s="51"/>
      <c r="AC56" s="5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27" customHeight="1">
      <c r="A57" s="1"/>
      <c r="B57" s="7"/>
      <c r="C57" s="40" t="s">
        <v>458</v>
      </c>
      <c r="D57" s="44" t="s">
        <v>450</v>
      </c>
      <c r="E57" s="17"/>
      <c r="F57" s="69"/>
      <c r="G57" s="70"/>
      <c r="H57" s="70"/>
      <c r="I57" s="70"/>
      <c r="J57" s="70"/>
      <c r="K57" s="65"/>
      <c r="L57" s="70"/>
      <c r="M57" s="70"/>
      <c r="N57" s="70"/>
      <c r="O57" s="70"/>
      <c r="P57" s="70"/>
      <c r="Q57" s="70"/>
      <c r="R57" s="70"/>
      <c r="S57" s="70"/>
      <c r="T57" s="11"/>
      <c r="U57" s="11"/>
      <c r="V57" s="11"/>
      <c r="W57" s="11"/>
      <c r="X57" s="15"/>
      <c r="Y57" s="50"/>
      <c r="Z57" s="50"/>
      <c r="AA57" s="50"/>
      <c r="AB57" s="51"/>
      <c r="AC57" s="5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39" customHeight="1">
      <c r="A58" s="1"/>
      <c r="B58" s="7"/>
      <c r="C58" s="40" t="s">
        <v>459</v>
      </c>
      <c r="D58" s="44" t="s">
        <v>451</v>
      </c>
      <c r="E58" s="17"/>
      <c r="F58" s="69"/>
      <c r="G58" s="70"/>
      <c r="H58" s="70"/>
      <c r="I58" s="70"/>
      <c r="J58" s="70"/>
      <c r="K58" s="65"/>
      <c r="L58" s="70"/>
      <c r="M58" s="70"/>
      <c r="N58" s="70"/>
      <c r="O58" s="70"/>
      <c r="P58" s="70"/>
      <c r="Q58" s="70"/>
      <c r="R58" s="70"/>
      <c r="S58" s="70"/>
      <c r="T58" s="11"/>
      <c r="U58" s="11"/>
      <c r="V58" s="11"/>
      <c r="W58" s="11"/>
      <c r="X58" s="15"/>
      <c r="Y58" s="50"/>
      <c r="Z58" s="50"/>
      <c r="AA58" s="50"/>
      <c r="AB58" s="51"/>
      <c r="AC58" s="5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0.75" customHeight="1">
      <c r="A59" s="1"/>
      <c r="B59" s="7"/>
      <c r="C59" s="40" t="s">
        <v>460</v>
      </c>
      <c r="D59" s="44" t="s">
        <v>452</v>
      </c>
      <c r="E59" s="17"/>
      <c r="F59" s="46" t="s">
        <v>4</v>
      </c>
      <c r="G59" s="70"/>
      <c r="H59" s="70"/>
      <c r="I59" s="75" t="s">
        <v>1121</v>
      </c>
      <c r="J59" s="70" t="s">
        <v>1096</v>
      </c>
      <c r="K59" s="72" t="s">
        <v>1123</v>
      </c>
      <c r="L59" s="70"/>
      <c r="M59" s="70"/>
      <c r="N59" s="70"/>
      <c r="O59" s="70"/>
      <c r="P59" s="70"/>
      <c r="Q59" s="70"/>
      <c r="R59" s="70"/>
      <c r="S59" s="70"/>
      <c r="T59" s="11"/>
      <c r="U59" s="11"/>
      <c r="V59" s="11"/>
      <c r="W59" s="11"/>
      <c r="X59" s="15"/>
      <c r="Y59" s="50"/>
      <c r="Z59" s="50"/>
      <c r="AA59" s="50"/>
      <c r="AB59" s="51"/>
      <c r="AC59" s="5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03.5" customHeight="1">
      <c r="A60" s="1"/>
      <c r="B60" s="7"/>
      <c r="C60" s="40" t="s">
        <v>461</v>
      </c>
      <c r="D60" s="44" t="s">
        <v>453</v>
      </c>
      <c r="E60" s="17"/>
      <c r="F60" s="46" t="s">
        <v>5</v>
      </c>
      <c r="G60" s="70"/>
      <c r="H60" s="70"/>
      <c r="I60" s="70"/>
      <c r="J60" s="70"/>
      <c r="K60" s="65"/>
      <c r="L60" s="70"/>
      <c r="M60" s="70"/>
      <c r="N60" s="70"/>
      <c r="O60" s="70"/>
      <c r="P60" s="70"/>
      <c r="Q60" s="70"/>
      <c r="R60" s="70"/>
      <c r="S60" s="70"/>
      <c r="T60" s="11"/>
      <c r="U60" s="11"/>
      <c r="V60" s="11"/>
      <c r="W60" s="11"/>
      <c r="X60" s="15"/>
      <c r="Y60" s="50"/>
      <c r="Z60" s="50"/>
      <c r="AA60" s="50"/>
      <c r="AB60" s="51"/>
      <c r="AC60" s="5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98.25" customHeight="1">
      <c r="A61" s="19"/>
      <c r="B61" s="7"/>
      <c r="C61" s="25" t="s">
        <v>181</v>
      </c>
      <c r="D61" s="34" t="s">
        <v>182</v>
      </c>
      <c r="E61" s="35" t="s">
        <v>183</v>
      </c>
      <c r="F61" s="77">
        <v>1000.1101</v>
      </c>
      <c r="G61" s="62"/>
      <c r="H61" s="62"/>
      <c r="I61" s="62" t="s">
        <v>118</v>
      </c>
      <c r="J61" s="62" t="s">
        <v>236</v>
      </c>
      <c r="K61" s="78"/>
      <c r="L61" s="62"/>
      <c r="M61" s="62"/>
      <c r="N61" s="62"/>
      <c r="O61" s="62"/>
      <c r="P61" s="62"/>
      <c r="Q61" s="62" t="s">
        <v>1097</v>
      </c>
      <c r="R61" s="62"/>
      <c r="S61" s="62"/>
      <c r="T61" s="28"/>
      <c r="U61" s="28"/>
      <c r="V61" s="28">
        <v>124.7</v>
      </c>
      <c r="W61" s="28">
        <v>124.7</v>
      </c>
      <c r="X61" s="28">
        <v>20.8</v>
      </c>
      <c r="Y61" s="53"/>
      <c r="Z61" s="53"/>
      <c r="AA61" s="53"/>
      <c r="AB61" s="54"/>
      <c r="AC61" s="52"/>
      <c r="AD61" s="1"/>
      <c r="AE61" s="1" t="s">
        <v>184</v>
      </c>
      <c r="AF61" s="1" t="s">
        <v>185</v>
      </c>
      <c r="AG61" s="1" t="s">
        <v>186</v>
      </c>
      <c r="AH61" s="1" t="s">
        <v>187</v>
      </c>
      <c r="AI61" s="1" t="s">
        <v>980</v>
      </c>
      <c r="AJ61" s="1" t="s">
        <v>981</v>
      </c>
      <c r="AK61" s="1" t="s">
        <v>982</v>
      </c>
      <c r="AL61" s="1" t="s">
        <v>670</v>
      </c>
      <c r="AM61" s="1" t="s">
        <v>671</v>
      </c>
      <c r="AN61" s="1" t="s">
        <v>672</v>
      </c>
      <c r="AO61" s="1" t="s">
        <v>255</v>
      </c>
      <c r="AP61" s="1" t="s">
        <v>933</v>
      </c>
      <c r="AQ61" s="1" t="s">
        <v>934</v>
      </c>
      <c r="AR61" s="1" t="s">
        <v>935</v>
      </c>
      <c r="AS61" s="1" t="s">
        <v>936</v>
      </c>
      <c r="AT61" s="1" t="s">
        <v>937</v>
      </c>
      <c r="AU61" s="1" t="s">
        <v>938</v>
      </c>
      <c r="AV61" s="1"/>
      <c r="AW61" s="1"/>
      <c r="AX61" s="1"/>
      <c r="AY61" s="1"/>
    </row>
    <row r="62" spans="1:51" ht="82.5" customHeight="1">
      <c r="A62" s="19"/>
      <c r="B62" s="7"/>
      <c r="C62" s="40" t="s">
        <v>862</v>
      </c>
      <c r="D62" s="41" t="s">
        <v>421</v>
      </c>
      <c r="E62" s="14"/>
      <c r="F62" s="69"/>
      <c r="G62" s="70"/>
      <c r="H62" s="70"/>
      <c r="I62" s="70"/>
      <c r="J62" s="70"/>
      <c r="K62" s="65"/>
      <c r="L62" s="70"/>
      <c r="M62" s="70"/>
      <c r="N62" s="70"/>
      <c r="O62" s="70"/>
      <c r="P62" s="70"/>
      <c r="Q62" s="70"/>
      <c r="R62" s="70"/>
      <c r="S62" s="70"/>
      <c r="T62" s="11"/>
      <c r="U62" s="11"/>
      <c r="V62" s="47"/>
      <c r="W62" s="11"/>
      <c r="X62" s="15"/>
      <c r="Y62" s="50"/>
      <c r="Z62" s="50"/>
      <c r="AA62" s="50"/>
      <c r="AB62" s="51"/>
      <c r="AC62" s="5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38.25" customHeight="1">
      <c r="A63" s="19"/>
      <c r="B63" s="7"/>
      <c r="C63" s="42" t="s">
        <v>858</v>
      </c>
      <c r="D63" s="43" t="s">
        <v>462</v>
      </c>
      <c r="E63" s="14"/>
      <c r="F63" s="69"/>
      <c r="G63" s="70"/>
      <c r="H63" s="70"/>
      <c r="I63" s="70"/>
      <c r="J63" s="70"/>
      <c r="K63" s="65"/>
      <c r="L63" s="70"/>
      <c r="M63" s="70"/>
      <c r="N63" s="70"/>
      <c r="O63" s="70"/>
      <c r="P63" s="70"/>
      <c r="Q63" s="70"/>
      <c r="R63" s="70"/>
      <c r="S63" s="70"/>
      <c r="T63" s="11"/>
      <c r="U63" s="11"/>
      <c r="V63" s="11"/>
      <c r="W63" s="11"/>
      <c r="X63" s="15"/>
      <c r="Y63" s="50"/>
      <c r="Z63" s="50"/>
      <c r="AA63" s="50"/>
      <c r="AB63" s="51"/>
      <c r="AC63" s="5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38.25" customHeight="1">
      <c r="A64" s="19"/>
      <c r="B64" s="7"/>
      <c r="C64" s="42" t="s">
        <v>858</v>
      </c>
      <c r="D64" s="43" t="s">
        <v>463</v>
      </c>
      <c r="E64" s="14"/>
      <c r="F64" s="69"/>
      <c r="G64" s="70"/>
      <c r="H64" s="70"/>
      <c r="I64" s="70"/>
      <c r="J64" s="70"/>
      <c r="K64" s="65"/>
      <c r="L64" s="70"/>
      <c r="M64" s="70"/>
      <c r="N64" s="70"/>
      <c r="O64" s="70"/>
      <c r="P64" s="70"/>
      <c r="Q64" s="70"/>
      <c r="R64" s="70"/>
      <c r="S64" s="70"/>
      <c r="T64" s="11"/>
      <c r="U64" s="11"/>
      <c r="V64" s="11"/>
      <c r="W64" s="11"/>
      <c r="X64" s="15"/>
      <c r="Y64" s="50"/>
      <c r="Z64" s="50"/>
      <c r="AA64" s="50"/>
      <c r="AB64" s="51"/>
      <c r="AC64" s="5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46.5" customHeight="1">
      <c r="A65" s="19"/>
      <c r="B65" s="7"/>
      <c r="C65" s="40" t="s">
        <v>859</v>
      </c>
      <c r="D65" s="44" t="s">
        <v>225</v>
      </c>
      <c r="E65" s="14"/>
      <c r="F65" s="69"/>
      <c r="G65" s="70"/>
      <c r="H65" s="70"/>
      <c r="I65" s="70"/>
      <c r="J65" s="70"/>
      <c r="K65" s="65"/>
      <c r="L65" s="70"/>
      <c r="M65" s="70"/>
      <c r="N65" s="70"/>
      <c r="O65" s="70"/>
      <c r="P65" s="70"/>
      <c r="Q65" s="70"/>
      <c r="R65" s="70"/>
      <c r="S65" s="70"/>
      <c r="T65" s="11"/>
      <c r="U65" s="11"/>
      <c r="V65" s="11"/>
      <c r="W65" s="11"/>
      <c r="X65" s="15"/>
      <c r="Y65" s="50"/>
      <c r="Z65" s="50"/>
      <c r="AA65" s="50"/>
      <c r="AB65" s="51"/>
      <c r="AC65" s="5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46.5" customHeight="1">
      <c r="A66" s="19"/>
      <c r="B66" s="7"/>
      <c r="C66" s="40" t="s">
        <v>861</v>
      </c>
      <c r="D66" s="44" t="s">
        <v>785</v>
      </c>
      <c r="E66" s="14"/>
      <c r="F66" s="69"/>
      <c r="G66" s="70"/>
      <c r="H66" s="70"/>
      <c r="I66" s="70"/>
      <c r="J66" s="70"/>
      <c r="K66" s="65"/>
      <c r="L66" s="70"/>
      <c r="M66" s="70"/>
      <c r="N66" s="70"/>
      <c r="O66" s="70"/>
      <c r="P66" s="70"/>
      <c r="Q66" s="70"/>
      <c r="R66" s="70"/>
      <c r="S66" s="70"/>
      <c r="T66" s="11"/>
      <c r="U66" s="11"/>
      <c r="V66" s="11"/>
      <c r="W66" s="11"/>
      <c r="X66" s="15"/>
      <c r="Y66" s="50"/>
      <c r="Z66" s="50"/>
      <c r="AA66" s="50"/>
      <c r="AB66" s="51"/>
      <c r="AC66" s="5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71.25" customHeight="1">
      <c r="A67" s="19"/>
      <c r="B67" s="7"/>
      <c r="C67" s="40" t="s">
        <v>860</v>
      </c>
      <c r="D67" s="44" t="s">
        <v>740</v>
      </c>
      <c r="E67" s="14"/>
      <c r="F67" s="69"/>
      <c r="G67" s="70"/>
      <c r="H67" s="70"/>
      <c r="I67" s="70"/>
      <c r="J67" s="70"/>
      <c r="K67" s="65"/>
      <c r="L67" s="70"/>
      <c r="M67" s="70"/>
      <c r="N67" s="70"/>
      <c r="O67" s="70"/>
      <c r="P67" s="70"/>
      <c r="Q67" s="70"/>
      <c r="R67" s="70"/>
      <c r="S67" s="70"/>
      <c r="T67" s="11"/>
      <c r="U67" s="11"/>
      <c r="V67" s="11"/>
      <c r="W67" s="11"/>
      <c r="X67" s="15"/>
      <c r="Y67" s="50"/>
      <c r="Z67" s="50"/>
      <c r="AA67" s="50"/>
      <c r="AB67" s="51"/>
      <c r="AC67" s="5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51.75" customHeight="1">
      <c r="A68" s="19"/>
      <c r="B68" s="7"/>
      <c r="C68" s="58" t="s">
        <v>1100</v>
      </c>
      <c r="D68" s="57" t="s">
        <v>1101</v>
      </c>
      <c r="E68" s="59" t="s">
        <v>1102</v>
      </c>
      <c r="F68" s="61" t="s">
        <v>1131</v>
      </c>
      <c r="G68" s="70"/>
      <c r="H68" s="70"/>
      <c r="I68" s="79" t="s">
        <v>1121</v>
      </c>
      <c r="J68" s="76" t="s">
        <v>1132</v>
      </c>
      <c r="K68" s="79" t="s">
        <v>1133</v>
      </c>
      <c r="L68" s="65"/>
      <c r="M68" s="65"/>
      <c r="N68" s="65"/>
      <c r="O68" s="65"/>
      <c r="P68" s="65"/>
      <c r="Q68" s="68" t="s">
        <v>1134</v>
      </c>
      <c r="R68" s="80" t="s">
        <v>1111</v>
      </c>
      <c r="S68" s="68" t="s">
        <v>1147</v>
      </c>
      <c r="T68" s="11"/>
      <c r="U68" s="11"/>
      <c r="V68" s="15">
        <v>124.7</v>
      </c>
      <c r="W68" s="11">
        <v>124.7</v>
      </c>
      <c r="X68" s="15">
        <v>20.8</v>
      </c>
      <c r="Y68" s="50"/>
      <c r="Z68" s="50"/>
      <c r="AA68" s="50"/>
      <c r="AB68" s="51"/>
      <c r="AC68" s="52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27" customHeight="1">
      <c r="A69" s="1"/>
      <c r="B69" s="6"/>
      <c r="C69" s="36"/>
      <c r="D69" s="37" t="s">
        <v>939</v>
      </c>
      <c r="E69" s="14"/>
      <c r="F69" s="69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11"/>
      <c r="U69" s="11"/>
      <c r="V69" s="11"/>
      <c r="W69" s="47"/>
      <c r="X69" s="15"/>
      <c r="Y69" s="50"/>
      <c r="Z69" s="50"/>
      <c r="AA69" s="50"/>
      <c r="AB69" s="51"/>
      <c r="AC69" s="52"/>
      <c r="AD69" s="1"/>
      <c r="AE69" s="1" t="s">
        <v>280</v>
      </c>
      <c r="AF69" s="1" t="s">
        <v>565</v>
      </c>
      <c r="AG69" s="1" t="s">
        <v>566</v>
      </c>
      <c r="AH69" s="1" t="s">
        <v>567</v>
      </c>
      <c r="AI69" s="1" t="s">
        <v>568</v>
      </c>
      <c r="AJ69" s="1" t="s">
        <v>569</v>
      </c>
      <c r="AK69" s="1" t="s">
        <v>8</v>
      </c>
      <c r="AL69" s="1" t="s">
        <v>9</v>
      </c>
      <c r="AM69" s="1" t="s">
        <v>428</v>
      </c>
      <c r="AN69" s="1" t="s">
        <v>429</v>
      </c>
      <c r="AO69" s="1" t="s">
        <v>544</v>
      </c>
      <c r="AP69" s="1" t="s">
        <v>442</v>
      </c>
      <c r="AQ69" s="1" t="s">
        <v>953</v>
      </c>
      <c r="AR69" s="1" t="s">
        <v>954</v>
      </c>
      <c r="AS69" s="1" t="s">
        <v>955</v>
      </c>
      <c r="AT69" s="1" t="s">
        <v>956</v>
      </c>
      <c r="AU69" s="1" t="s">
        <v>957</v>
      </c>
      <c r="AV69" s="1"/>
      <c r="AW69" s="1"/>
      <c r="AX69" s="1"/>
      <c r="AY69" s="1"/>
    </row>
    <row r="70" spans="1:51" ht="99.75" customHeight="1">
      <c r="A70" s="1"/>
      <c r="B70" s="6"/>
      <c r="C70" s="25" t="s">
        <v>958</v>
      </c>
      <c r="D70" s="38" t="s">
        <v>959</v>
      </c>
      <c r="E70" s="35" t="s">
        <v>1103</v>
      </c>
      <c r="F70" s="77">
        <v>200.203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28"/>
      <c r="U70" s="28"/>
      <c r="V70" s="28">
        <f aca="true" t="shared" si="1" ref="V70:AA70">V71+V72</f>
        <v>299.632</v>
      </c>
      <c r="W70" s="28">
        <f t="shared" si="1"/>
        <v>299.63</v>
      </c>
      <c r="X70" s="28">
        <f t="shared" si="1"/>
        <v>307.179</v>
      </c>
      <c r="Y70" s="28">
        <f t="shared" si="1"/>
        <v>0</v>
      </c>
      <c r="Z70" s="28">
        <f t="shared" si="1"/>
        <v>0</v>
      </c>
      <c r="AA70" s="28">
        <f t="shared" si="1"/>
        <v>0</v>
      </c>
      <c r="AB70" s="54"/>
      <c r="AC70" s="52"/>
      <c r="AD70" s="1"/>
      <c r="AE70" s="1" t="s">
        <v>960</v>
      </c>
      <c r="AF70" s="1" t="s">
        <v>961</v>
      </c>
      <c r="AG70" s="1" t="s">
        <v>962</v>
      </c>
      <c r="AH70" s="1" t="s">
        <v>963</v>
      </c>
      <c r="AI70" s="1" t="s">
        <v>964</v>
      </c>
      <c r="AJ70" s="1" t="s">
        <v>965</v>
      </c>
      <c r="AK70" s="1" t="s">
        <v>814</v>
      </c>
      <c r="AL70" s="1" t="s">
        <v>581</v>
      </c>
      <c r="AM70" s="1" t="s">
        <v>582</v>
      </c>
      <c r="AN70" s="1" t="s">
        <v>583</v>
      </c>
      <c r="AO70" s="1" t="s">
        <v>584</v>
      </c>
      <c r="AP70" s="1" t="s">
        <v>942</v>
      </c>
      <c r="AQ70" s="1" t="s">
        <v>943</v>
      </c>
      <c r="AR70" s="1" t="s">
        <v>815</v>
      </c>
      <c r="AS70" s="1" t="s">
        <v>816</v>
      </c>
      <c r="AT70" s="1" t="s">
        <v>817</v>
      </c>
      <c r="AU70" s="1" t="s">
        <v>29</v>
      </c>
      <c r="AV70" s="1"/>
      <c r="AW70" s="1"/>
      <c r="AX70" s="1"/>
      <c r="AY70" s="1"/>
    </row>
    <row r="71" spans="1:51" ht="71.25" customHeight="1">
      <c r="A71" s="1"/>
      <c r="B71" s="7"/>
      <c r="C71" s="40" t="s">
        <v>464</v>
      </c>
      <c r="D71" s="45" t="s">
        <v>465</v>
      </c>
      <c r="E71" s="14" t="s">
        <v>1103</v>
      </c>
      <c r="F71" s="69"/>
      <c r="G71" s="70"/>
      <c r="H71" s="70"/>
      <c r="I71" s="81" t="s">
        <v>1135</v>
      </c>
      <c r="J71" s="82" t="s">
        <v>1136</v>
      </c>
      <c r="K71" s="83" t="s">
        <v>1137</v>
      </c>
      <c r="L71" s="84"/>
      <c r="M71" s="83" t="s">
        <v>1138</v>
      </c>
      <c r="N71" s="82" t="s">
        <v>1139</v>
      </c>
      <c r="O71" s="83" t="s">
        <v>1140</v>
      </c>
      <c r="P71" s="67"/>
      <c r="Q71" s="68" t="s">
        <v>1145</v>
      </c>
      <c r="R71" s="68" t="s">
        <v>1111</v>
      </c>
      <c r="S71" s="68" t="s">
        <v>1146</v>
      </c>
      <c r="T71" s="11"/>
      <c r="U71" s="11"/>
      <c r="V71" s="50">
        <v>298.632</v>
      </c>
      <c r="W71" s="11">
        <v>298.63</v>
      </c>
      <c r="X71" s="50">
        <v>306.179</v>
      </c>
      <c r="Y71" s="50"/>
      <c r="Z71" s="50"/>
      <c r="AA71" s="50">
        <f>Z71*1.05</f>
        <v>0</v>
      </c>
      <c r="AB71" s="51"/>
      <c r="AC71" s="52"/>
      <c r="AD71" s="1"/>
      <c r="AE71" s="1" t="s">
        <v>607</v>
      </c>
      <c r="AF71" s="1" t="s">
        <v>608</v>
      </c>
      <c r="AG71" s="1" t="s">
        <v>694</v>
      </c>
      <c r="AH71" s="1" t="s">
        <v>695</v>
      </c>
      <c r="AI71" s="1" t="s">
        <v>696</v>
      </c>
      <c r="AJ71" s="1" t="s">
        <v>697</v>
      </c>
      <c r="AK71" s="1" t="s">
        <v>698</v>
      </c>
      <c r="AL71" s="1" t="s">
        <v>699</v>
      </c>
      <c r="AM71" s="1" t="s">
        <v>700</v>
      </c>
      <c r="AN71" s="1" t="s">
        <v>701</v>
      </c>
      <c r="AO71" s="1" t="s">
        <v>599</v>
      </c>
      <c r="AP71" s="1" t="s">
        <v>634</v>
      </c>
      <c r="AQ71" s="1" t="s">
        <v>635</v>
      </c>
      <c r="AR71" s="1" t="s">
        <v>636</v>
      </c>
      <c r="AS71" s="1" t="s">
        <v>637</v>
      </c>
      <c r="AT71" s="1" t="s">
        <v>376</v>
      </c>
      <c r="AU71" s="1" t="s">
        <v>228</v>
      </c>
      <c r="AV71" s="1"/>
      <c r="AW71" s="1"/>
      <c r="AX71" s="1"/>
      <c r="AY71" s="1"/>
    </row>
    <row r="72" spans="1:51" ht="115.5" customHeight="1">
      <c r="A72" s="1"/>
      <c r="B72" s="7"/>
      <c r="C72" s="40" t="s">
        <v>466</v>
      </c>
      <c r="D72" s="45" t="s">
        <v>467</v>
      </c>
      <c r="E72" s="14" t="s">
        <v>1104</v>
      </c>
      <c r="F72" s="69"/>
      <c r="G72" s="70"/>
      <c r="H72" s="70"/>
      <c r="I72" s="85" t="s">
        <v>1121</v>
      </c>
      <c r="J72" s="86" t="s">
        <v>1141</v>
      </c>
      <c r="K72" s="85" t="s">
        <v>1123</v>
      </c>
      <c r="L72" s="67"/>
      <c r="M72" s="85" t="s">
        <v>1142</v>
      </c>
      <c r="N72" s="86" t="s">
        <v>1143</v>
      </c>
      <c r="O72" s="85" t="s">
        <v>1144</v>
      </c>
      <c r="P72" s="67"/>
      <c r="Q72" s="68" t="s">
        <v>1145</v>
      </c>
      <c r="R72" s="68" t="s">
        <v>1111</v>
      </c>
      <c r="S72" s="68" t="s">
        <v>1146</v>
      </c>
      <c r="T72" s="11"/>
      <c r="U72" s="11"/>
      <c r="V72" s="15">
        <v>1</v>
      </c>
      <c r="W72" s="15">
        <v>1</v>
      </c>
      <c r="X72" s="15">
        <v>1</v>
      </c>
      <c r="Y72" s="50"/>
      <c r="Z72" s="50"/>
      <c r="AA72" s="50"/>
      <c r="AB72" s="51"/>
      <c r="AC72" s="5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">
      <c r="A73" s="1"/>
      <c r="B73" s="7"/>
      <c r="C73" s="20"/>
      <c r="D73" s="13" t="s">
        <v>939</v>
      </c>
      <c r="E73" s="14"/>
      <c r="F73" s="69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11"/>
      <c r="U73" s="11"/>
      <c r="V73" s="11"/>
      <c r="W73" s="11"/>
      <c r="X73" s="15"/>
      <c r="Y73" s="50"/>
      <c r="Z73" s="50"/>
      <c r="AA73" s="50"/>
      <c r="AB73" s="51"/>
      <c r="AC73" s="52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2.75" customHeight="1">
      <c r="A74" s="1"/>
      <c r="B74" s="12"/>
      <c r="C74" s="8" t="s">
        <v>229</v>
      </c>
      <c r="D74" s="13" t="s">
        <v>918</v>
      </c>
      <c r="E74" s="14" t="s">
        <v>919</v>
      </c>
      <c r="F74" s="69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11"/>
      <c r="U74" s="11"/>
      <c r="V74" s="11"/>
      <c r="W74" s="11"/>
      <c r="X74" s="15"/>
      <c r="Y74" s="50"/>
      <c r="Z74" s="50"/>
      <c r="AA74" s="50"/>
      <c r="AB74" s="51"/>
      <c r="AC74" s="52"/>
      <c r="AD74" s="1"/>
      <c r="AE74" s="1" t="s">
        <v>920</v>
      </c>
      <c r="AF74" s="1" t="s">
        <v>364</v>
      </c>
      <c r="AG74" s="1" t="s">
        <v>916</v>
      </c>
      <c r="AH74" s="1" t="s">
        <v>238</v>
      </c>
      <c r="AI74" s="1" t="s">
        <v>239</v>
      </c>
      <c r="AJ74" s="1" t="s">
        <v>19</v>
      </c>
      <c r="AK74" s="1" t="s">
        <v>1047</v>
      </c>
      <c r="AL74" s="1" t="s">
        <v>1048</v>
      </c>
      <c r="AM74" s="1" t="s">
        <v>1049</v>
      </c>
      <c r="AN74" s="1" t="s">
        <v>296</v>
      </c>
      <c r="AO74" s="1" t="s">
        <v>940</v>
      </c>
      <c r="AP74" s="1" t="s">
        <v>941</v>
      </c>
      <c r="AQ74" s="1" t="s">
        <v>869</v>
      </c>
      <c r="AR74" s="1" t="s">
        <v>870</v>
      </c>
      <c r="AS74" s="1" t="s">
        <v>871</v>
      </c>
      <c r="AT74" s="1" t="s">
        <v>872</v>
      </c>
      <c r="AU74" s="1" t="s">
        <v>34</v>
      </c>
      <c r="AV74" s="1"/>
      <c r="AW74" s="1"/>
      <c r="AX74" s="1"/>
      <c r="AY74" s="1"/>
    </row>
    <row r="75" spans="1:51" ht="15">
      <c r="A75" s="1"/>
      <c r="B75" s="12"/>
      <c r="C75" s="20"/>
      <c r="D75" s="13" t="s">
        <v>939</v>
      </c>
      <c r="E75" s="14"/>
      <c r="F75" s="69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11"/>
      <c r="U75" s="11"/>
      <c r="V75" s="11"/>
      <c r="W75" s="11"/>
      <c r="X75" s="15"/>
      <c r="Y75" s="50"/>
      <c r="Z75" s="50"/>
      <c r="AA75" s="50"/>
      <c r="AB75" s="51"/>
      <c r="AC75" s="52"/>
      <c r="AD75" s="1"/>
      <c r="AE75" s="1" t="s">
        <v>35</v>
      </c>
      <c r="AF75" s="1" t="s">
        <v>884</v>
      </c>
      <c r="AG75" s="1" t="s">
        <v>885</v>
      </c>
      <c r="AH75" s="1" t="s">
        <v>886</v>
      </c>
      <c r="AI75" s="1" t="s">
        <v>431</v>
      </c>
      <c r="AJ75" s="1" t="s">
        <v>432</v>
      </c>
      <c r="AK75" s="1" t="s">
        <v>116</v>
      </c>
      <c r="AL75" s="1" t="s">
        <v>117</v>
      </c>
      <c r="AM75" s="1" t="s">
        <v>494</v>
      </c>
      <c r="AN75" s="1" t="s">
        <v>495</v>
      </c>
      <c r="AO75" s="1" t="s">
        <v>685</v>
      </c>
      <c r="AP75" s="1" t="s">
        <v>686</v>
      </c>
      <c r="AQ75" s="1" t="s">
        <v>49</v>
      </c>
      <c r="AR75" s="1" t="s">
        <v>50</v>
      </c>
      <c r="AS75" s="1" t="s">
        <v>51</v>
      </c>
      <c r="AT75" s="1" t="s">
        <v>52</v>
      </c>
      <c r="AU75" s="1" t="s">
        <v>751</v>
      </c>
      <c r="AV75" s="1"/>
      <c r="AW75" s="1"/>
      <c r="AX75" s="1"/>
      <c r="AY75" s="1"/>
    </row>
    <row r="76" spans="1:51" ht="48" customHeight="1">
      <c r="A76" s="1"/>
      <c r="B76" s="12"/>
      <c r="C76" s="25"/>
      <c r="D76" s="26" t="s">
        <v>752</v>
      </c>
      <c r="E76" s="27"/>
      <c r="F76" s="77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"/>
      <c r="U76" s="11"/>
      <c r="V76" s="39">
        <f aca="true" t="shared" si="2" ref="V76:AA76">V10+V61+V70</f>
        <v>57163.195159999996</v>
      </c>
      <c r="W76" s="39">
        <f t="shared" si="2"/>
        <v>53882.37751</v>
      </c>
      <c r="X76" s="39">
        <f t="shared" si="2"/>
        <v>42393.271</v>
      </c>
      <c r="Y76" s="55">
        <f t="shared" si="2"/>
        <v>43354.2</v>
      </c>
      <c r="Z76" s="55">
        <f t="shared" si="2"/>
        <v>45938.78</v>
      </c>
      <c r="AA76" s="55">
        <f t="shared" si="2"/>
        <v>49384.1885</v>
      </c>
      <c r="AB76" s="51"/>
      <c r="AC76" s="52"/>
      <c r="AD76" s="1"/>
      <c r="AE76" s="1" t="s">
        <v>753</v>
      </c>
      <c r="AF76" s="1" t="s">
        <v>386</v>
      </c>
      <c r="AG76" s="1" t="s">
        <v>387</v>
      </c>
      <c r="AH76" s="1" t="s">
        <v>388</v>
      </c>
      <c r="AI76" s="1" t="s">
        <v>440</v>
      </c>
      <c r="AJ76" s="1" t="s">
        <v>87</v>
      </c>
      <c r="AK76" s="1" t="s">
        <v>88</v>
      </c>
      <c r="AL76" s="1" t="s">
        <v>89</v>
      </c>
      <c r="AM76" s="1" t="s">
        <v>90</v>
      </c>
      <c r="AN76" s="1" t="s">
        <v>91</v>
      </c>
      <c r="AO76" s="1" t="s">
        <v>92</v>
      </c>
      <c r="AP76" s="1" t="s">
        <v>93</v>
      </c>
      <c r="AQ76" s="1" t="s">
        <v>94</v>
      </c>
      <c r="AR76" s="1" t="s">
        <v>851</v>
      </c>
      <c r="AS76" s="1" t="s">
        <v>852</v>
      </c>
      <c r="AT76" s="1" t="s">
        <v>853</v>
      </c>
      <c r="AU76" s="1" t="s">
        <v>917</v>
      </c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4"/>
      <c r="W77" s="24"/>
      <c r="X77" s="24"/>
      <c r="Y77" s="52"/>
      <c r="Z77" s="52" t="s">
        <v>237</v>
      </c>
      <c r="AA77" s="52"/>
      <c r="AB77" s="52"/>
      <c r="AC77" s="52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9" t="s">
        <v>882</v>
      </c>
      <c r="O78" s="1"/>
      <c r="P78" s="1"/>
      <c r="Q78" s="1"/>
      <c r="R78" s="1"/>
      <c r="S78" s="1"/>
      <c r="T78" s="1"/>
      <c r="U78" s="1"/>
      <c r="V78" s="32" t="s">
        <v>1</v>
      </c>
      <c r="W78" s="23"/>
      <c r="X78" s="33"/>
      <c r="Y78" s="52"/>
      <c r="Z78" s="52"/>
      <c r="AA78" s="52"/>
      <c r="AB78" s="52"/>
      <c r="AC78" s="5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9"/>
      <c r="O79" s="1"/>
      <c r="P79" s="1"/>
      <c r="Q79" s="1"/>
      <c r="R79" s="1"/>
      <c r="S79" s="1"/>
      <c r="T79" s="1"/>
      <c r="U79" s="1"/>
      <c r="V79" s="24"/>
      <c r="W79" s="24"/>
      <c r="X79" s="24"/>
      <c r="Y79" s="52"/>
      <c r="Z79" s="52"/>
      <c r="AA79" s="52"/>
      <c r="AB79" s="52"/>
      <c r="AC79" s="52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260"/>
      <c r="D80" s="260"/>
      <c r="E80" s="260"/>
      <c r="F80" s="260"/>
      <c r="G80" s="260"/>
      <c r="H80" s="260"/>
      <c r="I80" s="260"/>
      <c r="J80" s="260"/>
      <c r="K80" s="1"/>
      <c r="L80" s="1"/>
      <c r="M80" s="1"/>
      <c r="N80" s="49" t="s">
        <v>2</v>
      </c>
      <c r="O80" s="1"/>
      <c r="P80" s="1"/>
      <c r="Q80" s="1"/>
      <c r="R80" s="1"/>
      <c r="S80" s="1"/>
      <c r="T80" s="1"/>
      <c r="U80" s="1"/>
      <c r="V80" s="48" t="s">
        <v>468</v>
      </c>
      <c r="W80" s="24"/>
      <c r="X80" s="24"/>
      <c r="Y80" s="52"/>
      <c r="Z80" s="52"/>
      <c r="AA80" s="52"/>
      <c r="AB80" s="52"/>
      <c r="AC80" s="5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260"/>
      <c r="D81" s="260"/>
      <c r="E81" s="260"/>
      <c r="F81" s="260"/>
      <c r="G81" s="260"/>
      <c r="H81" s="260"/>
      <c r="I81" s="260"/>
      <c r="J81" s="26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4"/>
      <c r="W81" s="24"/>
      <c r="X81" s="24"/>
      <c r="Y81" s="52"/>
      <c r="Z81" s="52"/>
      <c r="AA81" s="52"/>
      <c r="AB81" s="52"/>
      <c r="AC81" s="5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4"/>
      <c r="W82" s="24"/>
      <c r="X82" s="24"/>
      <c r="Y82" s="52"/>
      <c r="Z82" s="52"/>
      <c r="AA82" s="52"/>
      <c r="AB82" s="52"/>
      <c r="AC82" s="5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4"/>
      <c r="W83" s="24"/>
      <c r="X83" s="24"/>
      <c r="Y83" s="52"/>
      <c r="Z83" s="52"/>
      <c r="AA83" s="52"/>
      <c r="AB83" s="52"/>
      <c r="AC83" s="5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4"/>
      <c r="W84" s="24"/>
      <c r="X84" s="24"/>
      <c r="Y84" s="52"/>
      <c r="Z84" s="52"/>
      <c r="AA84" s="52"/>
      <c r="AB84" s="52"/>
      <c r="AC84" s="5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4"/>
      <c r="W85" s="24"/>
      <c r="X85" s="24"/>
      <c r="Y85" s="52"/>
      <c r="Z85" s="52"/>
      <c r="AA85" s="52"/>
      <c r="AB85" s="52"/>
      <c r="AC85" s="5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4"/>
      <c r="W86" s="24"/>
      <c r="X86" s="24"/>
      <c r="Y86" s="52"/>
      <c r="Z86" s="52"/>
      <c r="AA86" s="52"/>
      <c r="AB86" s="52"/>
      <c r="AC86" s="5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4"/>
      <c r="W87" s="24"/>
      <c r="X87" s="24"/>
      <c r="Y87" s="52"/>
      <c r="Z87" s="52"/>
      <c r="AA87" s="52"/>
      <c r="AB87" s="52"/>
      <c r="AC87" s="5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4"/>
      <c r="W88" s="24"/>
      <c r="X88" s="24"/>
      <c r="Y88" s="52"/>
      <c r="Z88" s="52"/>
      <c r="AA88" s="52"/>
      <c r="AB88" s="52"/>
      <c r="AC88" s="5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4"/>
      <c r="W89" s="24"/>
      <c r="X89" s="24"/>
      <c r="Y89" s="52"/>
      <c r="Z89" s="52"/>
      <c r="AA89" s="52"/>
      <c r="AB89" s="52"/>
      <c r="AC89" s="5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4"/>
      <c r="W90" s="24"/>
      <c r="X90" s="24"/>
      <c r="Y90" s="52"/>
      <c r="Z90" s="52"/>
      <c r="AA90" s="52"/>
      <c r="AB90" s="52"/>
      <c r="AC90" s="5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4"/>
      <c r="W91" s="24"/>
      <c r="X91" s="24"/>
      <c r="Y91" s="52"/>
      <c r="Z91" s="52"/>
      <c r="AA91" s="52"/>
      <c r="AB91" s="52"/>
      <c r="AC91" s="5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4"/>
      <c r="W92" s="24"/>
      <c r="X92" s="24"/>
      <c r="Y92" s="52"/>
      <c r="Z92" s="52"/>
      <c r="AA92" s="52"/>
      <c r="AB92" s="52"/>
      <c r="AC92" s="5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4"/>
      <c r="W93" s="24"/>
      <c r="X93" s="24"/>
      <c r="Y93" s="52"/>
      <c r="Z93" s="52"/>
      <c r="AA93" s="52"/>
      <c r="AB93" s="52"/>
      <c r="AC93" s="5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 s="30"/>
      <c r="W94" s="30"/>
      <c r="X94" s="30"/>
      <c r="Y94" s="56"/>
      <c r="Z94" s="56"/>
      <c r="AA94" s="56"/>
      <c r="AB94" s="56"/>
      <c r="AC94" s="5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 s="30"/>
      <c r="W95" s="30"/>
      <c r="X95" s="30"/>
      <c r="Y95" s="56"/>
      <c r="Z95" s="56"/>
      <c r="AA95" s="56"/>
      <c r="AB95" s="56"/>
      <c r="AC95" s="52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30"/>
      <c r="W96" s="30"/>
      <c r="X96" s="30"/>
      <c r="Y96" s="56"/>
      <c r="Z96" s="56"/>
      <c r="AA96" s="56"/>
      <c r="AB96" s="56"/>
      <c r="AC96" s="52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30"/>
      <c r="W97" s="30"/>
      <c r="X97" s="30"/>
      <c r="Y97" s="56"/>
      <c r="Z97" s="56"/>
      <c r="AA97" s="56"/>
      <c r="AB97" s="56"/>
      <c r="AC97" s="52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30"/>
      <c r="W98" s="30"/>
      <c r="X98" s="30"/>
      <c r="Y98" s="56"/>
      <c r="Z98" s="56"/>
      <c r="AA98" s="56"/>
      <c r="AB98" s="56"/>
      <c r="AC98" s="52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30"/>
      <c r="W99" s="30"/>
      <c r="X99" s="30"/>
      <c r="Y99" s="56"/>
      <c r="Z99" s="56"/>
      <c r="AA99" s="56"/>
      <c r="AB99" s="56"/>
      <c r="AC99" s="52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30"/>
      <c r="W100" s="30"/>
      <c r="X100" s="30"/>
      <c r="Y100" s="56"/>
      <c r="Z100" s="56"/>
      <c r="AA100" s="56"/>
      <c r="AB100" s="56"/>
      <c r="AC100" s="52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30"/>
      <c r="W101" s="30"/>
      <c r="X101" s="30"/>
      <c r="Y101" s="56"/>
      <c r="Z101" s="56"/>
      <c r="AA101" s="56"/>
      <c r="AB101" s="56"/>
      <c r="AC101" s="52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30"/>
      <c r="W102" s="30"/>
      <c r="X102" s="30"/>
      <c r="Y102" s="56"/>
      <c r="Z102" s="56"/>
      <c r="AA102" s="56"/>
      <c r="AB102" s="56"/>
      <c r="AC102" s="5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30"/>
      <c r="W103" s="30"/>
      <c r="X103" s="30"/>
      <c r="Y103" s="56"/>
      <c r="Z103" s="56"/>
      <c r="AA103" s="56"/>
      <c r="AB103" s="56"/>
      <c r="AC103" s="52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30"/>
      <c r="W104" s="30"/>
      <c r="X104" s="30"/>
      <c r="Y104" s="56"/>
      <c r="Z104" s="56"/>
      <c r="AA104" s="56"/>
      <c r="AB104" s="56"/>
      <c r="AC104" s="52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30"/>
      <c r="W105" s="30"/>
      <c r="X105" s="30"/>
      <c r="Y105" s="56"/>
      <c r="Z105" s="56"/>
      <c r="AA105" s="56"/>
      <c r="AB105" s="56"/>
      <c r="AC105" s="52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30"/>
      <c r="W106" s="30"/>
      <c r="X106" s="30"/>
      <c r="Y106" s="56"/>
      <c r="Z106" s="56"/>
      <c r="AA106" s="56"/>
      <c r="AB106" s="56"/>
      <c r="AC106" s="52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30"/>
      <c r="W107" s="30"/>
      <c r="X107" s="30"/>
      <c r="Y107" s="56"/>
      <c r="Z107" s="56"/>
      <c r="AA107" s="56"/>
      <c r="AB107" s="56"/>
      <c r="AC107" s="52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30"/>
      <c r="W108" s="30"/>
      <c r="X108" s="30"/>
      <c r="Y108" s="56"/>
      <c r="Z108" s="56"/>
      <c r="AA108" s="56"/>
      <c r="AB108" s="56"/>
      <c r="AC108" s="52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30"/>
      <c r="W109" s="30"/>
      <c r="X109" s="30"/>
      <c r="Y109" s="56"/>
      <c r="Z109" s="56"/>
      <c r="AA109" s="56"/>
      <c r="AB109" s="56"/>
      <c r="AC109" s="52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30"/>
      <c r="W110" s="30"/>
      <c r="X110" s="30"/>
      <c r="Y110" s="56"/>
      <c r="Z110" s="56"/>
      <c r="AA110" s="56"/>
      <c r="AB110" s="56"/>
      <c r="AC110" s="52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30"/>
      <c r="W111" s="30"/>
      <c r="X111" s="30"/>
      <c r="Y111" s="56"/>
      <c r="Z111" s="56"/>
      <c r="AA111" s="56"/>
      <c r="AB111" s="56"/>
      <c r="AC111" s="52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30"/>
      <c r="W112" s="30"/>
      <c r="X112" s="30"/>
      <c r="Y112" s="56"/>
      <c r="Z112" s="56"/>
      <c r="AA112" s="56"/>
      <c r="AB112" s="56"/>
      <c r="AC112" s="5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30"/>
      <c r="W113" s="30"/>
      <c r="X113" s="30"/>
      <c r="Y113" s="56"/>
      <c r="Z113" s="56"/>
      <c r="AA113" s="56"/>
      <c r="AB113" s="56"/>
      <c r="AC113" s="52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30"/>
      <c r="W114" s="30"/>
      <c r="X114" s="30"/>
      <c r="Y114" s="56"/>
      <c r="Z114" s="56"/>
      <c r="AA114" s="56"/>
      <c r="AB114" s="56"/>
      <c r="AC114" s="52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30"/>
      <c r="W115" s="30"/>
      <c r="X115" s="30"/>
      <c r="Y115" s="56"/>
      <c r="Z115" s="56"/>
      <c r="AA115" s="56"/>
      <c r="AB115" s="56"/>
      <c r="AC115" s="52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30"/>
      <c r="W116" s="30"/>
      <c r="X116" s="30"/>
      <c r="Y116" s="56"/>
      <c r="Z116" s="56"/>
      <c r="AA116" s="56"/>
      <c r="AB116" s="56"/>
      <c r="AC116" s="52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30"/>
      <c r="W117" s="30"/>
      <c r="X117" s="30"/>
      <c r="Y117" s="30"/>
      <c r="Z117" s="30"/>
      <c r="AA117" s="30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30"/>
      <c r="W118" s="30"/>
      <c r="X118" s="30"/>
      <c r="Y118" s="30"/>
      <c r="Z118" s="30"/>
      <c r="AA118" s="30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30"/>
      <c r="W119" s="30"/>
      <c r="X119" s="30"/>
      <c r="Y119" s="30"/>
      <c r="Z119" s="30"/>
      <c r="AA119" s="30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30"/>
      <c r="W120" s="30"/>
      <c r="X120" s="30"/>
      <c r="Y120" s="30"/>
      <c r="Z120" s="30"/>
      <c r="AA120" s="30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30"/>
      <c r="W121" s="30"/>
      <c r="X121" s="30"/>
      <c r="Y121" s="30"/>
      <c r="Z121" s="30"/>
      <c r="AA121" s="30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30"/>
      <c r="W122" s="30"/>
      <c r="X122" s="30"/>
      <c r="Y122" s="30"/>
      <c r="Z122" s="30"/>
      <c r="AA122" s="30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30"/>
      <c r="W123" s="30"/>
      <c r="X123" s="30"/>
      <c r="Y123" s="30"/>
      <c r="Z123" s="30"/>
      <c r="AA123" s="30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30"/>
      <c r="W124" s="30"/>
      <c r="X124" s="30"/>
      <c r="Y124" s="30"/>
      <c r="Z124" s="30"/>
      <c r="AA124" s="30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30"/>
      <c r="W125" s="30"/>
      <c r="X125" s="30"/>
      <c r="Y125" s="30"/>
      <c r="Z125" s="30"/>
      <c r="AA125" s="30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30"/>
      <c r="W126" s="30"/>
      <c r="X126" s="30"/>
      <c r="Y126" s="30"/>
      <c r="Z126" s="30"/>
      <c r="AA126" s="30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30"/>
      <c r="W127" s="30"/>
      <c r="X127" s="30"/>
      <c r="Y127" s="30"/>
      <c r="Z127" s="30"/>
      <c r="AA127" s="30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30"/>
      <c r="W128" s="30"/>
      <c r="X128" s="30"/>
      <c r="Y128" s="30"/>
      <c r="Z128" s="30"/>
      <c r="AA128" s="30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30"/>
      <c r="W129" s="30"/>
      <c r="X129" s="30"/>
      <c r="Y129" s="30"/>
      <c r="Z129" s="30"/>
      <c r="AA129" s="30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30"/>
      <c r="W130" s="30"/>
      <c r="X130" s="30"/>
      <c r="Y130" s="30"/>
      <c r="Z130" s="30"/>
      <c r="AA130" s="30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30"/>
      <c r="W131" s="30"/>
      <c r="X131" s="30"/>
      <c r="Y131" s="30"/>
      <c r="Z131" s="30"/>
      <c r="AA131" s="30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30"/>
      <c r="W132" s="30"/>
      <c r="X132" s="30"/>
      <c r="Y132" s="30"/>
      <c r="Z132" s="30"/>
      <c r="AA132" s="30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30"/>
      <c r="W133" s="30"/>
      <c r="X133" s="30"/>
      <c r="Y133" s="30"/>
      <c r="Z133" s="30"/>
      <c r="AA133" s="30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30"/>
      <c r="W134" s="30"/>
      <c r="X134" s="30"/>
      <c r="Y134" s="30"/>
      <c r="Z134" s="30"/>
      <c r="AA134" s="30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30"/>
      <c r="W135" s="30"/>
      <c r="X135" s="30"/>
      <c r="Y135" s="30"/>
      <c r="Z135" s="30"/>
      <c r="AA135" s="30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30"/>
      <c r="W136" s="30"/>
      <c r="X136" s="30"/>
      <c r="Y136" s="30"/>
      <c r="Z136" s="30"/>
      <c r="AA136" s="30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30"/>
      <c r="W137" s="30"/>
      <c r="X137" s="30"/>
      <c r="Y137" s="30"/>
      <c r="Z137" s="30"/>
      <c r="AA137" s="30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30"/>
      <c r="W138" s="30"/>
      <c r="X138" s="30"/>
      <c r="Y138" s="30"/>
      <c r="Z138" s="30"/>
      <c r="AA138" s="30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30"/>
      <c r="W139" s="30"/>
      <c r="X139" s="30"/>
      <c r="Y139" s="30"/>
      <c r="Z139" s="30"/>
      <c r="AA139" s="30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30"/>
      <c r="W140" s="30"/>
      <c r="X140" s="30"/>
      <c r="Y140" s="30"/>
      <c r="Z140" s="30"/>
      <c r="AA140" s="30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30"/>
      <c r="W141" s="30"/>
      <c r="X141" s="30"/>
      <c r="Y141" s="30"/>
      <c r="Z141" s="30"/>
      <c r="AA141" s="30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30"/>
      <c r="W142" s="30"/>
      <c r="X142" s="30"/>
      <c r="Y142" s="30"/>
      <c r="Z142" s="30"/>
      <c r="AA142" s="30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30"/>
      <c r="W143" s="30"/>
      <c r="X143" s="30"/>
      <c r="Y143" s="30"/>
      <c r="Z143" s="30"/>
      <c r="AA143" s="30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30"/>
      <c r="W144" s="30"/>
      <c r="X144" s="30"/>
      <c r="Y144" s="30"/>
      <c r="Z144" s="30"/>
      <c r="AA144" s="30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30"/>
      <c r="W145" s="30"/>
      <c r="X145" s="30"/>
      <c r="Y145" s="30"/>
      <c r="Z145" s="30"/>
      <c r="AA145" s="30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30"/>
      <c r="W146" s="30"/>
      <c r="X146" s="30"/>
      <c r="Y146" s="30"/>
      <c r="Z146" s="30"/>
      <c r="AA146" s="30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30"/>
      <c r="W147" s="30"/>
      <c r="X147" s="30"/>
      <c r="Y147" s="30"/>
      <c r="Z147" s="30"/>
      <c r="AA147" s="30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30"/>
      <c r="W148" s="30"/>
      <c r="X148" s="30"/>
      <c r="Y148" s="30"/>
      <c r="Z148" s="30"/>
      <c r="AA148" s="30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30"/>
      <c r="W149" s="30"/>
      <c r="X149" s="30"/>
      <c r="Y149" s="30"/>
      <c r="Z149" s="30"/>
      <c r="AA149" s="30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30"/>
      <c r="W150" s="30"/>
      <c r="X150" s="30"/>
      <c r="Y150" s="30"/>
      <c r="Z150" s="30"/>
      <c r="AA150" s="30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30"/>
      <c r="W151" s="30"/>
      <c r="X151" s="30"/>
      <c r="Y151" s="30"/>
      <c r="Z151" s="30"/>
      <c r="AA151" s="30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30"/>
      <c r="W152" s="30"/>
      <c r="X152" s="30"/>
      <c r="Y152" s="30"/>
      <c r="Z152" s="30"/>
      <c r="AA152" s="30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30"/>
      <c r="W153" s="30"/>
      <c r="X153" s="30"/>
      <c r="Y153" s="30"/>
      <c r="Z153" s="30"/>
      <c r="AA153" s="30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30"/>
      <c r="W154" s="30"/>
      <c r="X154" s="30"/>
      <c r="Y154" s="30"/>
      <c r="Z154" s="30"/>
      <c r="AA154" s="30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30"/>
      <c r="W155" s="30"/>
      <c r="X155" s="30"/>
      <c r="Y155" s="30"/>
      <c r="Z155" s="30"/>
      <c r="AA155" s="30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30"/>
      <c r="W156" s="30"/>
      <c r="X156" s="30"/>
      <c r="Y156" s="30"/>
      <c r="Z156" s="30"/>
      <c r="AA156" s="30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30"/>
      <c r="W157" s="30"/>
      <c r="X157" s="30"/>
      <c r="Y157" s="30"/>
      <c r="Z157" s="30"/>
      <c r="AA157" s="30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30"/>
      <c r="W158" s="30"/>
      <c r="X158" s="30"/>
      <c r="Y158" s="30"/>
      <c r="Z158" s="30"/>
      <c r="AA158" s="30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30"/>
      <c r="W159" s="30"/>
      <c r="X159" s="30"/>
      <c r="Y159" s="30"/>
      <c r="Z159" s="30"/>
      <c r="AA159" s="30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30"/>
      <c r="W160" s="30"/>
      <c r="X160" s="30"/>
      <c r="Y160" s="30"/>
      <c r="Z160" s="30"/>
      <c r="AA160" s="30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30"/>
      <c r="W161" s="30"/>
      <c r="X161" s="30"/>
      <c r="Y161" s="30"/>
      <c r="Z161" s="30"/>
      <c r="AA161" s="30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30"/>
      <c r="W162" s="30"/>
      <c r="X162" s="30"/>
      <c r="Y162" s="30"/>
      <c r="Z162" s="30"/>
      <c r="AA162" s="30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30"/>
      <c r="W163" s="30"/>
      <c r="X163" s="30"/>
      <c r="Y163" s="30"/>
      <c r="Z163" s="30"/>
      <c r="AA163" s="30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30"/>
      <c r="W164" s="30"/>
      <c r="X164" s="30"/>
      <c r="Y164" s="30"/>
      <c r="Z164" s="30"/>
      <c r="AA164" s="30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30"/>
      <c r="W165" s="30"/>
      <c r="X165" s="30"/>
      <c r="Y165" s="30"/>
      <c r="Z165" s="30"/>
      <c r="AA165" s="30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30"/>
      <c r="W166" s="30"/>
      <c r="X166" s="30"/>
      <c r="Y166" s="30"/>
      <c r="Z166" s="30"/>
      <c r="AA166" s="30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30"/>
      <c r="W167" s="30"/>
      <c r="X167" s="30"/>
      <c r="Y167" s="30"/>
      <c r="Z167" s="30"/>
      <c r="AA167" s="30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30"/>
      <c r="W168" s="30"/>
      <c r="X168" s="30"/>
      <c r="Y168" s="30"/>
      <c r="Z168" s="30"/>
      <c r="AA168" s="30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30"/>
      <c r="W169" s="30"/>
      <c r="X169" s="30"/>
      <c r="Y169" s="30"/>
      <c r="Z169" s="30"/>
      <c r="AA169" s="30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30"/>
      <c r="W170" s="30"/>
      <c r="X170" s="30"/>
      <c r="Y170" s="30"/>
      <c r="Z170" s="30"/>
      <c r="AA170" s="30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30"/>
      <c r="W171" s="30"/>
      <c r="X171" s="30"/>
      <c r="Y171" s="30"/>
      <c r="Z171" s="30"/>
      <c r="AA171" s="30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30"/>
      <c r="W172" s="30"/>
      <c r="X172" s="30"/>
      <c r="Y172" s="30"/>
      <c r="Z172" s="30"/>
      <c r="AA172" s="30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30"/>
      <c r="W173" s="30"/>
      <c r="X173" s="30"/>
      <c r="Y173" s="30"/>
      <c r="Z173" s="30"/>
      <c r="AA173" s="30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30"/>
      <c r="W174" s="30"/>
      <c r="X174" s="30"/>
      <c r="Y174" s="30"/>
      <c r="Z174" s="30"/>
      <c r="AA174" s="30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30"/>
      <c r="W175" s="30"/>
      <c r="X175" s="30"/>
      <c r="Y175" s="30"/>
      <c r="Z175" s="30"/>
      <c r="AA175" s="30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30"/>
      <c r="W176" s="30"/>
      <c r="X176" s="30"/>
      <c r="Y176" s="30"/>
      <c r="Z176" s="30"/>
      <c r="AA176" s="30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30"/>
      <c r="W177" s="30"/>
      <c r="X177" s="30"/>
      <c r="Y177" s="30"/>
      <c r="Z177" s="30"/>
      <c r="AA177" s="30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30"/>
      <c r="W178" s="30"/>
      <c r="X178" s="30"/>
      <c r="Y178" s="30"/>
      <c r="Z178" s="30"/>
      <c r="AA178" s="30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30"/>
      <c r="W179" s="30"/>
      <c r="X179" s="30"/>
      <c r="Y179" s="30"/>
      <c r="Z179" s="30"/>
      <c r="AA179" s="30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30"/>
      <c r="W180" s="30"/>
      <c r="X180" s="30"/>
      <c r="Y180" s="30"/>
      <c r="Z180" s="30"/>
      <c r="AA180" s="30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30"/>
      <c r="W181" s="30"/>
      <c r="X181" s="30"/>
      <c r="Y181" s="30"/>
      <c r="Z181" s="30"/>
      <c r="AA181" s="30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30"/>
      <c r="W182" s="30"/>
      <c r="X182" s="30"/>
      <c r="Y182" s="30"/>
      <c r="Z182" s="30"/>
      <c r="AA182" s="30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30"/>
      <c r="W183" s="30"/>
      <c r="X183" s="30"/>
      <c r="Y183" s="30"/>
      <c r="Z183" s="30"/>
      <c r="AA183" s="30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30"/>
      <c r="W184" s="30"/>
      <c r="X184" s="30"/>
      <c r="Y184" s="30"/>
      <c r="Z184" s="30"/>
      <c r="AA184" s="30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30"/>
      <c r="W185" s="30"/>
      <c r="X185" s="30"/>
      <c r="Y185" s="30"/>
      <c r="Z185" s="30"/>
      <c r="AA185" s="30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30"/>
      <c r="W186" s="30"/>
      <c r="X186" s="30"/>
      <c r="Y186" s="30"/>
      <c r="Z186" s="30"/>
      <c r="AA186" s="30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30"/>
      <c r="W187" s="30"/>
      <c r="X187" s="30"/>
      <c r="Y187" s="30"/>
      <c r="Z187" s="30"/>
      <c r="AA187" s="30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30"/>
      <c r="W188" s="30"/>
      <c r="X188" s="30"/>
      <c r="Y188" s="30"/>
      <c r="Z188" s="30"/>
      <c r="AA188" s="30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30"/>
      <c r="W189" s="30"/>
      <c r="X189" s="30"/>
      <c r="Y189" s="30"/>
      <c r="Z189" s="30"/>
      <c r="AA189" s="30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30"/>
      <c r="W190" s="30"/>
      <c r="X190" s="30"/>
      <c r="Y190" s="30"/>
      <c r="Z190" s="30"/>
      <c r="AA190" s="30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30"/>
      <c r="W191" s="30"/>
      <c r="X191" s="30"/>
      <c r="Y191" s="30"/>
      <c r="Z191" s="30"/>
      <c r="AA191" s="30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30"/>
      <c r="W192" s="30"/>
      <c r="X192" s="30"/>
      <c r="Y192" s="30"/>
      <c r="Z192" s="30"/>
      <c r="AA192" s="30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30"/>
      <c r="W193" s="30"/>
      <c r="X193" s="30"/>
      <c r="Y193" s="30"/>
      <c r="Z193" s="30"/>
      <c r="AA193" s="30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30"/>
      <c r="W194" s="30"/>
      <c r="X194" s="30"/>
      <c r="Y194" s="30"/>
      <c r="Z194" s="30"/>
      <c r="AA194" s="30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30"/>
      <c r="W195" s="30"/>
      <c r="X195" s="30"/>
      <c r="Y195" s="30"/>
      <c r="Z195" s="30"/>
      <c r="AA195" s="30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30"/>
      <c r="W196" s="30"/>
      <c r="X196" s="30"/>
      <c r="Y196" s="30"/>
      <c r="Z196" s="30"/>
      <c r="AA196" s="30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30"/>
      <c r="W197" s="30"/>
      <c r="X197" s="30"/>
      <c r="Y197" s="30"/>
      <c r="Z197" s="30"/>
      <c r="AA197" s="30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30"/>
      <c r="W198" s="30"/>
      <c r="X198" s="30"/>
      <c r="Y198" s="30"/>
      <c r="Z198" s="30"/>
      <c r="AA198" s="30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30"/>
      <c r="W199" s="30"/>
      <c r="X199" s="30"/>
      <c r="Y199" s="30"/>
      <c r="Z199" s="30"/>
      <c r="AA199" s="30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30"/>
      <c r="W200" s="30"/>
      <c r="X200" s="30"/>
      <c r="Y200" s="30"/>
      <c r="Z200" s="30"/>
      <c r="AA200" s="30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30"/>
      <c r="W201" s="30"/>
      <c r="X201" s="30"/>
      <c r="Y201" s="30"/>
      <c r="Z201" s="30"/>
      <c r="AA201" s="30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30"/>
      <c r="W202" s="30"/>
      <c r="X202" s="30"/>
      <c r="Y202" s="30"/>
      <c r="Z202" s="30"/>
      <c r="AA202" s="30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30"/>
      <c r="W203" s="30"/>
      <c r="X203" s="30"/>
      <c r="Y203" s="30"/>
      <c r="Z203" s="30"/>
      <c r="AA203" s="30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30"/>
      <c r="W204" s="30"/>
      <c r="X204" s="30"/>
      <c r="Y204" s="30"/>
      <c r="Z204" s="30"/>
      <c r="AA204" s="30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30"/>
      <c r="W205" s="30"/>
      <c r="X205" s="30"/>
      <c r="Y205" s="30"/>
      <c r="Z205" s="30"/>
      <c r="AA205" s="30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30"/>
      <c r="W206" s="30"/>
      <c r="X206" s="30"/>
      <c r="Y206" s="30"/>
      <c r="Z206" s="30"/>
      <c r="AA206" s="30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30"/>
      <c r="W207" s="30"/>
      <c r="X207" s="30"/>
      <c r="Y207" s="30"/>
      <c r="Z207" s="30"/>
      <c r="AA207" s="30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30"/>
      <c r="W208" s="30"/>
      <c r="X208" s="30"/>
      <c r="Y208" s="30"/>
      <c r="Z208" s="30"/>
      <c r="AA208" s="30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30"/>
      <c r="W209" s="30"/>
      <c r="X209" s="30"/>
      <c r="Y209" s="30"/>
      <c r="Z209" s="30"/>
      <c r="AA209" s="30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30"/>
      <c r="W210" s="30"/>
      <c r="X210" s="30"/>
      <c r="Y210" s="30"/>
      <c r="Z210" s="30"/>
      <c r="AA210" s="30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30"/>
      <c r="W211" s="30"/>
      <c r="X211" s="30"/>
      <c r="Y211" s="30"/>
      <c r="Z211" s="30"/>
      <c r="AA211" s="30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30"/>
      <c r="W212" s="30"/>
      <c r="X212" s="30"/>
      <c r="Y212" s="30"/>
      <c r="Z212" s="30"/>
      <c r="AA212" s="30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30"/>
      <c r="W213" s="30"/>
      <c r="X213" s="30"/>
      <c r="Y213" s="30"/>
      <c r="Z213" s="30"/>
      <c r="AA213" s="30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30"/>
      <c r="W214" s="30"/>
      <c r="X214" s="30"/>
      <c r="Y214" s="30"/>
      <c r="Z214" s="30"/>
      <c r="AA214" s="30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30"/>
      <c r="W215" s="30"/>
      <c r="X215" s="30"/>
      <c r="Y215" s="30"/>
      <c r="Z215" s="30"/>
      <c r="AA215" s="30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30"/>
      <c r="W216" s="30"/>
      <c r="X216" s="30"/>
      <c r="Y216" s="30"/>
      <c r="Z216" s="30"/>
      <c r="AA216" s="30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30"/>
      <c r="W217" s="30"/>
      <c r="X217" s="30"/>
      <c r="Y217" s="30"/>
      <c r="Z217" s="30"/>
      <c r="AA217" s="30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30"/>
      <c r="W218" s="30"/>
      <c r="X218" s="30"/>
      <c r="Y218" s="30"/>
      <c r="Z218" s="30"/>
      <c r="AA218" s="30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30"/>
      <c r="W219" s="30"/>
      <c r="X219" s="30"/>
      <c r="Y219" s="30"/>
      <c r="Z219" s="30"/>
      <c r="AA219" s="30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30"/>
      <c r="W220" s="30"/>
      <c r="X220" s="30"/>
      <c r="Y220" s="30"/>
      <c r="Z220" s="30"/>
      <c r="AA220" s="30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30"/>
      <c r="W221" s="30"/>
      <c r="X221" s="30"/>
      <c r="Y221" s="30"/>
      <c r="Z221" s="30"/>
      <c r="AA221" s="30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30"/>
      <c r="W222" s="30"/>
      <c r="X222" s="30"/>
      <c r="Y222" s="30"/>
      <c r="Z222" s="30"/>
      <c r="AA222" s="30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30"/>
      <c r="W223" s="30"/>
      <c r="X223" s="30"/>
      <c r="Y223" s="30"/>
      <c r="Z223" s="30"/>
      <c r="AA223" s="30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30"/>
      <c r="W224" s="30"/>
      <c r="X224" s="30"/>
      <c r="Y224" s="30"/>
      <c r="Z224" s="30"/>
      <c r="AA224" s="30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30"/>
      <c r="W225" s="30"/>
      <c r="X225" s="30"/>
      <c r="Y225" s="30"/>
      <c r="Z225" s="30"/>
      <c r="AA225" s="30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30"/>
      <c r="W226" s="30"/>
      <c r="X226" s="30"/>
      <c r="Y226" s="30"/>
      <c r="Z226" s="30"/>
      <c r="AA226" s="30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30"/>
      <c r="W227" s="30"/>
      <c r="X227" s="30"/>
      <c r="Y227" s="30"/>
      <c r="Z227" s="30"/>
      <c r="AA227" s="30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30"/>
      <c r="W228" s="30"/>
      <c r="X228" s="30"/>
      <c r="Y228" s="30"/>
      <c r="Z228" s="30"/>
      <c r="AA228" s="30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30"/>
      <c r="W229" s="30"/>
      <c r="X229" s="30"/>
      <c r="Y229" s="30"/>
      <c r="Z229" s="30"/>
      <c r="AA229" s="30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30"/>
      <c r="W230" s="30"/>
      <c r="X230" s="30"/>
      <c r="Y230" s="30"/>
      <c r="Z230" s="30"/>
      <c r="AA230" s="30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30"/>
      <c r="W231" s="30"/>
      <c r="X231" s="30"/>
      <c r="Y231" s="30"/>
      <c r="Z231" s="30"/>
      <c r="AA231" s="30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30"/>
      <c r="W232" s="30"/>
      <c r="X232" s="30"/>
      <c r="Y232" s="30"/>
      <c r="Z232" s="30"/>
      <c r="AA232" s="30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30"/>
      <c r="W233" s="30"/>
      <c r="X233" s="30"/>
      <c r="Y233" s="30"/>
      <c r="Z233" s="30"/>
      <c r="AA233" s="30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30"/>
      <c r="W234" s="30"/>
      <c r="X234" s="30"/>
      <c r="Y234" s="30"/>
      <c r="Z234" s="30"/>
      <c r="AA234" s="30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30"/>
      <c r="W235" s="30"/>
      <c r="X235" s="30"/>
      <c r="Y235" s="30"/>
      <c r="Z235" s="30"/>
      <c r="AA235" s="30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30"/>
      <c r="W236" s="30"/>
      <c r="X236" s="30"/>
      <c r="Y236" s="30"/>
      <c r="Z236" s="30"/>
      <c r="AA236" s="30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30"/>
      <c r="W237" s="30"/>
      <c r="X237" s="30"/>
      <c r="Y237" s="30"/>
      <c r="Z237" s="30"/>
      <c r="AA237" s="30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30"/>
      <c r="W238" s="30"/>
      <c r="X238" s="30"/>
      <c r="Y238" s="30"/>
      <c r="Z238" s="30"/>
      <c r="AA238" s="30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30"/>
      <c r="W239" s="30"/>
      <c r="X239" s="30"/>
      <c r="Y239" s="30"/>
      <c r="Z239" s="30"/>
      <c r="AA239" s="30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30"/>
      <c r="W240" s="30"/>
      <c r="X240" s="30"/>
      <c r="Y240" s="30"/>
      <c r="Z240" s="30"/>
      <c r="AA240" s="30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30"/>
      <c r="W241" s="30"/>
      <c r="X241" s="30"/>
      <c r="Y241" s="30"/>
      <c r="Z241" s="30"/>
      <c r="AA241" s="30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30"/>
      <c r="W242" s="30"/>
      <c r="X242" s="30"/>
      <c r="Y242" s="30"/>
      <c r="Z242" s="30"/>
      <c r="AA242" s="30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30"/>
      <c r="W243" s="30"/>
      <c r="X243" s="30"/>
      <c r="Y243" s="30"/>
      <c r="Z243" s="30"/>
      <c r="AA243" s="30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30"/>
      <c r="W244" s="30"/>
      <c r="X244" s="30"/>
      <c r="Y244" s="30"/>
      <c r="Z244" s="30"/>
      <c r="AA244" s="30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30"/>
      <c r="W245" s="30"/>
      <c r="X245" s="30"/>
      <c r="Y245" s="30"/>
      <c r="Z245" s="30"/>
      <c r="AA245" s="30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30"/>
      <c r="W246" s="30"/>
      <c r="X246" s="30"/>
      <c r="Y246" s="30"/>
      <c r="Z246" s="30"/>
      <c r="AA246" s="30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30"/>
      <c r="W247" s="30"/>
      <c r="X247" s="30"/>
      <c r="Y247" s="30"/>
      <c r="Z247" s="30"/>
      <c r="AA247" s="30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30"/>
      <c r="W248" s="30"/>
      <c r="X248" s="30"/>
      <c r="Y248" s="30"/>
      <c r="Z248" s="30"/>
      <c r="AA248" s="30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30"/>
      <c r="W249" s="30"/>
      <c r="X249" s="30"/>
      <c r="Y249" s="30"/>
      <c r="Z249" s="30"/>
      <c r="AA249" s="30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30"/>
      <c r="W250" s="30"/>
      <c r="X250" s="30"/>
      <c r="Y250" s="30"/>
      <c r="Z250" s="30"/>
      <c r="AA250" s="30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30"/>
      <c r="W251" s="30"/>
      <c r="X251" s="30"/>
      <c r="Y251" s="30"/>
      <c r="Z251" s="30"/>
      <c r="AA251" s="30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30"/>
      <c r="W252" s="30"/>
      <c r="X252" s="30"/>
      <c r="Y252" s="30"/>
      <c r="Z252" s="30"/>
      <c r="AA252" s="30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30"/>
      <c r="W253" s="30"/>
      <c r="X253" s="30"/>
      <c r="Y253" s="30"/>
      <c r="Z253" s="30"/>
      <c r="AA253" s="30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30"/>
      <c r="W254" s="30"/>
      <c r="X254" s="30"/>
      <c r="Y254" s="30"/>
      <c r="Z254" s="30"/>
      <c r="AA254" s="30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30"/>
      <c r="W255" s="30"/>
      <c r="X255" s="30"/>
      <c r="Y255" s="30"/>
      <c r="Z255" s="30"/>
      <c r="AA255" s="30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30"/>
      <c r="W256" s="30"/>
      <c r="X256" s="30"/>
      <c r="Y256" s="30"/>
      <c r="Z256" s="30"/>
      <c r="AA256" s="30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30"/>
      <c r="W257" s="30"/>
      <c r="X257" s="30"/>
      <c r="Y257" s="30"/>
      <c r="Z257" s="30"/>
      <c r="AA257" s="30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30"/>
      <c r="W258" s="30"/>
      <c r="X258" s="30"/>
      <c r="Y258" s="30"/>
      <c r="Z258" s="30"/>
      <c r="AA258" s="30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30"/>
      <c r="W259" s="30"/>
      <c r="X259" s="30"/>
      <c r="Y259" s="30"/>
      <c r="Z259" s="30"/>
      <c r="AA259" s="30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30"/>
      <c r="W260" s="30"/>
      <c r="X260" s="30"/>
      <c r="Y260" s="30"/>
      <c r="Z260" s="30"/>
      <c r="AA260" s="30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30"/>
      <c r="W261" s="30"/>
      <c r="X261" s="30"/>
      <c r="Y261" s="30"/>
      <c r="Z261" s="30"/>
      <c r="AA261" s="30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30"/>
      <c r="W262" s="30"/>
      <c r="X262" s="30"/>
      <c r="Y262" s="30"/>
      <c r="Z262" s="30"/>
      <c r="AA262" s="30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30"/>
      <c r="W263" s="30"/>
      <c r="X263" s="30"/>
      <c r="Y263" s="30"/>
      <c r="Z263" s="30"/>
      <c r="AA263" s="30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30"/>
      <c r="W264" s="30"/>
      <c r="X264" s="30"/>
      <c r="Y264" s="30"/>
      <c r="Z264" s="30"/>
      <c r="AA264" s="30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30"/>
      <c r="W265" s="30"/>
      <c r="X265" s="30"/>
      <c r="Y265" s="30"/>
      <c r="Z265" s="30"/>
      <c r="AA265" s="30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30"/>
      <c r="W266" s="30"/>
      <c r="X266" s="30"/>
      <c r="Y266" s="30"/>
      <c r="Z266" s="30"/>
      <c r="AA266" s="30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30"/>
      <c r="W267" s="30"/>
      <c r="X267" s="30"/>
      <c r="Y267" s="30"/>
      <c r="Z267" s="30"/>
      <c r="AA267" s="30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30"/>
      <c r="W268" s="30"/>
      <c r="X268" s="30"/>
      <c r="Y268" s="30"/>
      <c r="Z268" s="30"/>
      <c r="AA268" s="30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30"/>
      <c r="W269" s="30"/>
      <c r="X269" s="30"/>
      <c r="Y269" s="30"/>
      <c r="Z269" s="30"/>
      <c r="AA269" s="30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30"/>
      <c r="W270" s="30"/>
      <c r="X270" s="30"/>
      <c r="Y270" s="30"/>
      <c r="Z270" s="30"/>
      <c r="AA270" s="30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30"/>
      <c r="W271" s="30"/>
      <c r="X271" s="30"/>
      <c r="Y271" s="30"/>
      <c r="Z271" s="30"/>
      <c r="AA271" s="30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30"/>
      <c r="W272" s="30"/>
      <c r="X272" s="30"/>
      <c r="Y272" s="30"/>
      <c r="Z272" s="30"/>
      <c r="AA272" s="30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30"/>
      <c r="W273" s="30"/>
      <c r="X273" s="30"/>
      <c r="Y273" s="30"/>
      <c r="Z273" s="30"/>
      <c r="AA273" s="30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30"/>
      <c r="W274" s="30"/>
      <c r="X274" s="30"/>
      <c r="Y274" s="30"/>
      <c r="Z274" s="30"/>
      <c r="AA274" s="30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30"/>
      <c r="W275" s="30"/>
      <c r="X275" s="30"/>
      <c r="Y275" s="30"/>
      <c r="Z275" s="30"/>
      <c r="AA275" s="30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30"/>
      <c r="W276" s="30"/>
      <c r="X276" s="30"/>
      <c r="Y276" s="30"/>
      <c r="Z276" s="30"/>
      <c r="AA276" s="30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30"/>
      <c r="W277" s="30"/>
      <c r="X277" s="30"/>
      <c r="Y277" s="30"/>
      <c r="Z277" s="30"/>
      <c r="AA277" s="30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30"/>
      <c r="W278" s="30"/>
      <c r="X278" s="30"/>
      <c r="Y278" s="30"/>
      <c r="Z278" s="30"/>
      <c r="AA278" s="30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30"/>
      <c r="W279" s="30"/>
      <c r="X279" s="30"/>
      <c r="Y279" s="30"/>
      <c r="Z279" s="30"/>
      <c r="AA279" s="30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30"/>
      <c r="W280" s="30"/>
      <c r="X280" s="30"/>
      <c r="Y280" s="30"/>
      <c r="Z280" s="30"/>
      <c r="AA280" s="30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30"/>
      <c r="W281" s="30"/>
      <c r="X281" s="30"/>
      <c r="Y281" s="30"/>
      <c r="Z281" s="30"/>
      <c r="AA281" s="30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30"/>
      <c r="W282" s="30"/>
      <c r="X282" s="30"/>
      <c r="Y282" s="30"/>
      <c r="Z282" s="30"/>
      <c r="AA282" s="30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30"/>
      <c r="W283" s="30"/>
      <c r="X283" s="30"/>
      <c r="Y283" s="30"/>
      <c r="Z283" s="30"/>
      <c r="AA283" s="30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30"/>
      <c r="W284" s="30"/>
      <c r="X284" s="30"/>
      <c r="Y284" s="30"/>
      <c r="Z284" s="30"/>
      <c r="AA284" s="30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30"/>
      <c r="W285" s="30"/>
      <c r="X285" s="30"/>
      <c r="Y285" s="30"/>
      <c r="Z285" s="30"/>
      <c r="AA285" s="30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30"/>
      <c r="W286" s="30"/>
      <c r="X286" s="30"/>
      <c r="Y286" s="30"/>
      <c r="Z286" s="30"/>
      <c r="AA286" s="30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30"/>
      <c r="W287" s="30"/>
      <c r="X287" s="30"/>
      <c r="Y287" s="30"/>
      <c r="Z287" s="30"/>
      <c r="AA287" s="30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30"/>
      <c r="W288" s="30"/>
      <c r="X288" s="30"/>
      <c r="Y288" s="30"/>
      <c r="Z288" s="30"/>
      <c r="AA288" s="30"/>
      <c r="AB288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30"/>
      <c r="W289" s="30"/>
      <c r="X289" s="30"/>
      <c r="Y289" s="30"/>
      <c r="Z289" s="30"/>
      <c r="AA289" s="30"/>
      <c r="AB289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30"/>
      <c r="W290" s="30"/>
      <c r="X290" s="30"/>
      <c r="Y290" s="30"/>
      <c r="Z290" s="30"/>
      <c r="AA290" s="30"/>
      <c r="AB290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30"/>
      <c r="W291" s="30"/>
      <c r="X291" s="30"/>
      <c r="Y291" s="30"/>
      <c r="Z291" s="30"/>
      <c r="AA291" s="30"/>
      <c r="AB29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30"/>
      <c r="W292" s="30"/>
      <c r="X292" s="30"/>
      <c r="Y292" s="30"/>
      <c r="Z292" s="30"/>
      <c r="AA292" s="30"/>
      <c r="AB292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30"/>
      <c r="W293" s="30"/>
      <c r="X293" s="30"/>
      <c r="Y293" s="30"/>
      <c r="Z293" s="30"/>
      <c r="AA293" s="30"/>
      <c r="AB293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30"/>
      <c r="W294" s="30"/>
      <c r="X294" s="30"/>
      <c r="Y294" s="30"/>
      <c r="Z294" s="30"/>
      <c r="AA294" s="30"/>
      <c r="AB294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30"/>
      <c r="W295" s="30"/>
      <c r="X295" s="30"/>
      <c r="Y295" s="30"/>
      <c r="Z295" s="30"/>
      <c r="AA295" s="30"/>
      <c r="AB295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30"/>
      <c r="W296" s="30"/>
      <c r="X296" s="30"/>
      <c r="Y296" s="30"/>
      <c r="Z296" s="30"/>
      <c r="AA296" s="30"/>
      <c r="AB296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30"/>
      <c r="W297" s="30"/>
      <c r="X297" s="30"/>
      <c r="Y297" s="30"/>
      <c r="Z297" s="30"/>
      <c r="AA297" s="30"/>
      <c r="AB297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30"/>
      <c r="W298" s="30"/>
      <c r="X298" s="30"/>
      <c r="Y298" s="30"/>
      <c r="Z298" s="30"/>
      <c r="AA298" s="30"/>
      <c r="AB298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30"/>
      <c r="W299" s="30"/>
      <c r="X299" s="30"/>
      <c r="Y299" s="30"/>
      <c r="Z299" s="30"/>
      <c r="AA299" s="30"/>
      <c r="AB299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30"/>
      <c r="W300" s="30"/>
      <c r="X300" s="30"/>
      <c r="Y300" s="30"/>
      <c r="Z300" s="30"/>
      <c r="AA300" s="30"/>
      <c r="AB300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30"/>
      <c r="W301" s="30"/>
      <c r="X301" s="30"/>
      <c r="Y301" s="30"/>
      <c r="Z301" s="30"/>
      <c r="AA301" s="30"/>
      <c r="AB30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30"/>
      <c r="W302" s="30"/>
      <c r="X302" s="30"/>
      <c r="Y302" s="30"/>
      <c r="Z302" s="30"/>
      <c r="AA302" s="30"/>
      <c r="AB302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30"/>
      <c r="W303" s="30"/>
      <c r="X303" s="30"/>
      <c r="Y303" s="30"/>
      <c r="Z303" s="30"/>
      <c r="AA303" s="30"/>
      <c r="AB303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30"/>
      <c r="W304" s="30"/>
      <c r="X304" s="30"/>
      <c r="Y304" s="30"/>
      <c r="Z304" s="30"/>
      <c r="AA304" s="30"/>
      <c r="AB304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30"/>
      <c r="W305" s="30"/>
      <c r="X305" s="30"/>
      <c r="Y305" s="30"/>
      <c r="Z305" s="30"/>
      <c r="AA305" s="30"/>
      <c r="AB305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30"/>
      <c r="W306" s="30"/>
      <c r="X306" s="30"/>
      <c r="Y306" s="30"/>
      <c r="Z306" s="30"/>
      <c r="AA306" s="30"/>
      <c r="AB306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30"/>
      <c r="W307" s="30"/>
      <c r="X307" s="30"/>
      <c r="Y307" s="30"/>
      <c r="Z307" s="30"/>
      <c r="AA307" s="30"/>
      <c r="AB307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30"/>
      <c r="W308" s="30"/>
      <c r="X308" s="30"/>
      <c r="Y308" s="30"/>
      <c r="Z308" s="30"/>
      <c r="AA308" s="30"/>
      <c r="AB308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30"/>
      <c r="W309" s="30"/>
      <c r="X309" s="30"/>
      <c r="Y309" s="30"/>
      <c r="Z309" s="30"/>
      <c r="AA309" s="30"/>
      <c r="AB309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30"/>
      <c r="W310" s="30"/>
      <c r="X310" s="30"/>
      <c r="Y310" s="30"/>
      <c r="Z310" s="30"/>
      <c r="AA310" s="30"/>
      <c r="AB310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30"/>
      <c r="W311" s="30"/>
      <c r="X311" s="30"/>
      <c r="Y311" s="30"/>
      <c r="Z311" s="30"/>
      <c r="AA311" s="30"/>
      <c r="AB31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30"/>
      <c r="W312" s="30"/>
      <c r="X312" s="30"/>
      <c r="Y312" s="30"/>
      <c r="Z312" s="30"/>
      <c r="AA312" s="30"/>
      <c r="AB312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30"/>
      <c r="W313" s="30"/>
      <c r="X313" s="30"/>
      <c r="Y313" s="30"/>
      <c r="Z313" s="30"/>
      <c r="AA313" s="30"/>
      <c r="AB313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30"/>
      <c r="W314" s="30"/>
      <c r="X314" s="30"/>
      <c r="Y314" s="30"/>
      <c r="Z314" s="30"/>
      <c r="AA314" s="30"/>
      <c r="AB31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30"/>
      <c r="W315" s="30"/>
      <c r="X315" s="30"/>
      <c r="Y315" s="30"/>
      <c r="Z315" s="30"/>
      <c r="AA315" s="30"/>
      <c r="AB315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30"/>
      <c r="W316" s="30"/>
      <c r="X316" s="30"/>
      <c r="Y316" s="30"/>
      <c r="Z316" s="30"/>
      <c r="AA316" s="30"/>
      <c r="AB316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30"/>
      <c r="W317" s="30"/>
      <c r="X317" s="30"/>
      <c r="Y317" s="30"/>
      <c r="Z317" s="30"/>
      <c r="AA317" s="30"/>
      <c r="AB317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30"/>
      <c r="W318" s="30"/>
      <c r="X318" s="30"/>
      <c r="Y318" s="30"/>
      <c r="Z318" s="30"/>
      <c r="AA318" s="30"/>
      <c r="AB318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30"/>
      <c r="W319" s="30"/>
      <c r="X319" s="30"/>
      <c r="Y319" s="30"/>
      <c r="Z319" s="30"/>
      <c r="AA319" s="30"/>
      <c r="AB319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30"/>
      <c r="W320" s="30"/>
      <c r="X320" s="30"/>
      <c r="Y320" s="30"/>
      <c r="Z320" s="30"/>
      <c r="AA320" s="30"/>
      <c r="AB320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30"/>
      <c r="W321" s="30"/>
      <c r="X321" s="30"/>
      <c r="Y321" s="30"/>
      <c r="Z321" s="30"/>
      <c r="AA321" s="30"/>
      <c r="AB32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30"/>
      <c r="W322" s="30"/>
      <c r="X322" s="30"/>
      <c r="Y322" s="30"/>
      <c r="Z322" s="30"/>
      <c r="AA322" s="30"/>
      <c r="AB322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30"/>
      <c r="W323" s="30"/>
      <c r="X323" s="30"/>
      <c r="Y323" s="30"/>
      <c r="Z323" s="30"/>
      <c r="AA323" s="30"/>
      <c r="AB323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30"/>
      <c r="W324" s="30"/>
      <c r="X324" s="30"/>
      <c r="Y324" s="30"/>
      <c r="Z324" s="30"/>
      <c r="AA324" s="30"/>
      <c r="AB32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30"/>
      <c r="W325" s="30"/>
      <c r="X325" s="30"/>
      <c r="Y325" s="30"/>
      <c r="Z325" s="30"/>
      <c r="AA325" s="30"/>
      <c r="AB325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30"/>
      <c r="W326" s="30"/>
      <c r="X326" s="30"/>
      <c r="Y326" s="30"/>
      <c r="Z326" s="30"/>
      <c r="AA326" s="30"/>
      <c r="AB326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30"/>
      <c r="W327" s="30"/>
      <c r="X327" s="30"/>
      <c r="Y327" s="30"/>
      <c r="Z327" s="30"/>
      <c r="AA327" s="30"/>
      <c r="AB327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30"/>
      <c r="W328" s="30"/>
      <c r="X328" s="30"/>
      <c r="Y328" s="30"/>
      <c r="Z328" s="30"/>
      <c r="AA328" s="30"/>
      <c r="AB328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30"/>
      <c r="W329" s="30"/>
      <c r="X329" s="30"/>
      <c r="Y329" s="30"/>
      <c r="Z329" s="30"/>
      <c r="AA329" s="30"/>
      <c r="AB329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30"/>
      <c r="W330" s="30"/>
      <c r="X330" s="30"/>
      <c r="Y330" s="30"/>
      <c r="Z330" s="30"/>
      <c r="AA330" s="30"/>
      <c r="AB330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30"/>
      <c r="W331" s="30"/>
      <c r="X331" s="30"/>
      <c r="Y331" s="30"/>
      <c r="Z331" s="30"/>
      <c r="AA331" s="30"/>
      <c r="AB33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30"/>
      <c r="W332" s="30"/>
      <c r="X332" s="30"/>
      <c r="Y332" s="30"/>
      <c r="Z332" s="30"/>
      <c r="AA332" s="30"/>
      <c r="AB332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30"/>
      <c r="W333" s="30"/>
      <c r="X333" s="30"/>
      <c r="Y333" s="30"/>
      <c r="Z333" s="30"/>
      <c r="AA333" s="30"/>
      <c r="AB333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30"/>
      <c r="W334" s="30"/>
      <c r="X334" s="30"/>
      <c r="Y334" s="30"/>
      <c r="Z334" s="30"/>
      <c r="AA334" s="30"/>
      <c r="AB33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30"/>
      <c r="W335" s="30"/>
      <c r="X335" s="30"/>
      <c r="Y335" s="30"/>
      <c r="Z335" s="30"/>
      <c r="AA335" s="30"/>
      <c r="AB335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30"/>
      <c r="W336" s="30"/>
      <c r="X336" s="30"/>
      <c r="Y336" s="30"/>
      <c r="Z336" s="30"/>
      <c r="AA336" s="30"/>
      <c r="AB336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30"/>
      <c r="W337" s="30"/>
      <c r="X337" s="30"/>
      <c r="Y337" s="30"/>
      <c r="Z337" s="30"/>
      <c r="AA337" s="30"/>
      <c r="AB337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30"/>
      <c r="W338" s="30"/>
      <c r="X338" s="30"/>
      <c r="Y338" s="30"/>
      <c r="Z338" s="30"/>
      <c r="AA338" s="30"/>
      <c r="AB338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30"/>
      <c r="W339" s="30"/>
      <c r="X339" s="30"/>
      <c r="Y339" s="30"/>
      <c r="Z339" s="30"/>
      <c r="AA339" s="30"/>
      <c r="AB339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30"/>
      <c r="W340" s="30"/>
      <c r="X340" s="30"/>
      <c r="Y340" s="30"/>
      <c r="Z340" s="30"/>
      <c r="AA340" s="30"/>
      <c r="AB340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30"/>
      <c r="W341" s="30"/>
      <c r="X341" s="30"/>
      <c r="Y341" s="30"/>
      <c r="Z341" s="30"/>
      <c r="AA341" s="30"/>
      <c r="AB34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30"/>
      <c r="W342" s="30"/>
      <c r="X342" s="30"/>
      <c r="Y342" s="30"/>
      <c r="Z342" s="30"/>
      <c r="AA342" s="30"/>
      <c r="AB342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30"/>
      <c r="W343" s="30"/>
      <c r="X343" s="30"/>
      <c r="Y343" s="30"/>
      <c r="Z343" s="30"/>
      <c r="AA343" s="30"/>
      <c r="AB343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30"/>
      <c r="W344" s="30"/>
      <c r="X344" s="30"/>
      <c r="Y344" s="30"/>
      <c r="Z344" s="30"/>
      <c r="AA344" s="30"/>
      <c r="AB34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30"/>
      <c r="W345" s="30"/>
      <c r="X345" s="30"/>
      <c r="Y345" s="30"/>
      <c r="Z345" s="30"/>
      <c r="AA345" s="30"/>
      <c r="AB345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30"/>
      <c r="W346" s="30"/>
      <c r="X346" s="30"/>
      <c r="Y346" s="30"/>
      <c r="Z346" s="30"/>
      <c r="AA346" s="30"/>
      <c r="AB346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30"/>
      <c r="W347" s="30"/>
      <c r="X347" s="30"/>
      <c r="Y347" s="30"/>
      <c r="Z347" s="30"/>
      <c r="AA347" s="30"/>
      <c r="AB347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30"/>
      <c r="W348" s="30"/>
      <c r="X348" s="30"/>
      <c r="Y348" s="30"/>
      <c r="Z348" s="30"/>
      <c r="AA348" s="30"/>
      <c r="AB348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30"/>
      <c r="W349" s="30"/>
      <c r="X349" s="30"/>
      <c r="Y349" s="30"/>
      <c r="Z349" s="30"/>
      <c r="AA349" s="30"/>
      <c r="AB349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30"/>
      <c r="W350" s="30"/>
      <c r="X350" s="30"/>
      <c r="Y350" s="30"/>
      <c r="Z350" s="30"/>
      <c r="AA350" s="30"/>
      <c r="AB350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30"/>
      <c r="W351" s="30"/>
      <c r="X351" s="30"/>
      <c r="Y351" s="30"/>
      <c r="Z351" s="30"/>
      <c r="AA351" s="30"/>
      <c r="AB35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30"/>
      <c r="W352" s="30"/>
      <c r="X352" s="30"/>
      <c r="Y352" s="30"/>
      <c r="Z352" s="30"/>
      <c r="AA352" s="30"/>
      <c r="AB352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30"/>
      <c r="W353" s="30"/>
      <c r="X353" s="30"/>
      <c r="Y353" s="30"/>
      <c r="Z353" s="30"/>
      <c r="AA353" s="30"/>
      <c r="AB353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30"/>
      <c r="W354" s="30"/>
      <c r="X354" s="30"/>
      <c r="Y354" s="30"/>
      <c r="Z354" s="30"/>
      <c r="AA354" s="30"/>
      <c r="AB354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30"/>
      <c r="W355" s="30"/>
      <c r="X355" s="30"/>
      <c r="Y355" s="30"/>
      <c r="Z355" s="30"/>
      <c r="AA355" s="30"/>
      <c r="AB355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30"/>
      <c r="W356" s="30"/>
      <c r="X356" s="30"/>
      <c r="Y356" s="30"/>
      <c r="Z356" s="30"/>
      <c r="AA356" s="30"/>
      <c r="AB356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30"/>
      <c r="W357" s="30"/>
      <c r="X357" s="30"/>
      <c r="Y357" s="30"/>
      <c r="Z357" s="30"/>
      <c r="AA357" s="30"/>
      <c r="AB357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30"/>
      <c r="W358" s="30"/>
      <c r="X358" s="30"/>
      <c r="Y358" s="30"/>
      <c r="Z358" s="30"/>
      <c r="AA358" s="30"/>
      <c r="AB358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30"/>
      <c r="W359" s="30"/>
      <c r="X359" s="30"/>
      <c r="Y359" s="30"/>
      <c r="Z359" s="30"/>
      <c r="AA359" s="30"/>
      <c r="AB359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30"/>
      <c r="W360" s="30"/>
      <c r="X360" s="30"/>
      <c r="Y360" s="30"/>
      <c r="Z360" s="30"/>
      <c r="AA360" s="30"/>
      <c r="AB360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30"/>
      <c r="W361" s="30"/>
      <c r="X361" s="30"/>
      <c r="Y361" s="30"/>
      <c r="Z361" s="30"/>
      <c r="AA361" s="30"/>
      <c r="AB36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30"/>
      <c r="W362" s="30"/>
      <c r="X362" s="30"/>
      <c r="Y362" s="30"/>
      <c r="Z362" s="30"/>
      <c r="AA362" s="30"/>
      <c r="AB362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30"/>
      <c r="W363" s="30"/>
      <c r="X363" s="30"/>
      <c r="Y363" s="30"/>
      <c r="Z363" s="30"/>
      <c r="AA363" s="30"/>
      <c r="AB363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30"/>
      <c r="W364" s="30"/>
      <c r="X364" s="30"/>
      <c r="Y364" s="30"/>
      <c r="Z364" s="30"/>
      <c r="AA364" s="30"/>
      <c r="AB364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30"/>
      <c r="W365" s="30"/>
      <c r="X365" s="30"/>
      <c r="Y365" s="30"/>
      <c r="Z365" s="30"/>
      <c r="AA365" s="30"/>
      <c r="AB365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30"/>
      <c r="W366" s="30"/>
      <c r="X366" s="30"/>
      <c r="Y366" s="30"/>
      <c r="Z366" s="30"/>
      <c r="AA366" s="30"/>
      <c r="AB366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30"/>
      <c r="W367" s="30"/>
      <c r="X367" s="30"/>
      <c r="Y367" s="30"/>
      <c r="Z367" s="30"/>
      <c r="AA367" s="30"/>
      <c r="AB367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30"/>
      <c r="W368" s="30"/>
      <c r="X368" s="30"/>
      <c r="Y368" s="30"/>
      <c r="Z368" s="30"/>
      <c r="AA368" s="30"/>
      <c r="AB368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30"/>
      <c r="W369" s="30"/>
      <c r="X369" s="30"/>
      <c r="Y369" s="30"/>
      <c r="Z369" s="30"/>
      <c r="AA369" s="30"/>
      <c r="AB369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30"/>
      <c r="W370" s="30"/>
      <c r="X370" s="30"/>
      <c r="Y370" s="30"/>
      <c r="Z370" s="30"/>
      <c r="AA370" s="30"/>
      <c r="AB370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30"/>
      <c r="W371" s="30"/>
      <c r="X371" s="30"/>
      <c r="Y371" s="30"/>
      <c r="Z371" s="30"/>
      <c r="AA371" s="30"/>
      <c r="AB37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30"/>
      <c r="W372" s="30"/>
      <c r="X372" s="30"/>
      <c r="Y372" s="30"/>
      <c r="Z372" s="30"/>
      <c r="AA372" s="30"/>
      <c r="AB372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30"/>
      <c r="W373" s="30"/>
      <c r="X373" s="30"/>
      <c r="Y373" s="30"/>
      <c r="Z373" s="30"/>
      <c r="AA373" s="30"/>
      <c r="AB373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30"/>
      <c r="W374" s="30"/>
      <c r="X374" s="30"/>
      <c r="Y374" s="30"/>
      <c r="Z374" s="30"/>
      <c r="AA374" s="30"/>
      <c r="AB374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30"/>
      <c r="W375" s="30"/>
      <c r="X375" s="30"/>
      <c r="Y375" s="30"/>
      <c r="Z375" s="30"/>
      <c r="AA375" s="30"/>
      <c r="AB375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30"/>
      <c r="W376" s="30"/>
      <c r="X376" s="30"/>
      <c r="Y376" s="30"/>
      <c r="Z376" s="30"/>
      <c r="AA376" s="30"/>
      <c r="AB376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30"/>
      <c r="W377" s="30"/>
      <c r="X377" s="30"/>
      <c r="Y377" s="30"/>
      <c r="Z377" s="30"/>
      <c r="AA377" s="30"/>
      <c r="AB377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30"/>
      <c r="W378" s="30"/>
      <c r="X378" s="30"/>
      <c r="Y378" s="30"/>
      <c r="Z378" s="30"/>
      <c r="AA378" s="30"/>
      <c r="AB378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30"/>
      <c r="W379" s="30"/>
      <c r="X379" s="30"/>
      <c r="Y379" s="30"/>
      <c r="Z379" s="30"/>
      <c r="AA379" s="30"/>
      <c r="AB379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30"/>
      <c r="W380" s="30"/>
      <c r="X380" s="30"/>
      <c r="Y380" s="30"/>
      <c r="Z380" s="30"/>
      <c r="AA380" s="30"/>
      <c r="AB380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30"/>
      <c r="W381" s="30"/>
      <c r="X381" s="30"/>
      <c r="Y381" s="30"/>
      <c r="Z381" s="30"/>
      <c r="AA381" s="30"/>
      <c r="AB38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30"/>
      <c r="W382" s="30"/>
      <c r="X382" s="30"/>
      <c r="Y382" s="30"/>
      <c r="Z382" s="30"/>
      <c r="AA382" s="30"/>
      <c r="AB382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30"/>
      <c r="W383" s="30"/>
      <c r="X383" s="30"/>
      <c r="Y383" s="30"/>
      <c r="Z383" s="30"/>
      <c r="AA383" s="30"/>
      <c r="AB383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30"/>
      <c r="W384" s="30"/>
      <c r="X384" s="30"/>
      <c r="Y384" s="30"/>
      <c r="Z384" s="30"/>
      <c r="AA384" s="30"/>
      <c r="AB384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30"/>
      <c r="W385" s="30"/>
      <c r="X385" s="30"/>
      <c r="Y385" s="30"/>
      <c r="Z385" s="30"/>
      <c r="AA385" s="30"/>
      <c r="AB385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30"/>
      <c r="W386" s="30"/>
      <c r="X386" s="30"/>
      <c r="Y386" s="30"/>
      <c r="Z386" s="30"/>
      <c r="AA386" s="30"/>
      <c r="AB386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30"/>
      <c r="W387" s="30"/>
      <c r="X387" s="30"/>
      <c r="Y387" s="30"/>
      <c r="Z387" s="30"/>
      <c r="AA387" s="30"/>
      <c r="AB387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30"/>
      <c r="W388" s="30"/>
      <c r="X388" s="30"/>
      <c r="Y388" s="30"/>
      <c r="Z388" s="30"/>
      <c r="AA388" s="30"/>
      <c r="AB388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30"/>
      <c r="W389" s="30"/>
      <c r="X389" s="30"/>
      <c r="Y389" s="30"/>
      <c r="Z389" s="30"/>
      <c r="AA389" s="30"/>
      <c r="AB389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30"/>
      <c r="W390" s="30"/>
      <c r="X390" s="30"/>
      <c r="Y390" s="30"/>
      <c r="Z390" s="30"/>
      <c r="AA390" s="30"/>
      <c r="AB390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30"/>
      <c r="W391" s="30"/>
      <c r="X391" s="30"/>
      <c r="Y391" s="30"/>
      <c r="Z391" s="30"/>
      <c r="AA391" s="30"/>
      <c r="AB39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30"/>
      <c r="W392" s="30"/>
      <c r="X392" s="30"/>
      <c r="Y392" s="30"/>
      <c r="Z392" s="30"/>
      <c r="AA392" s="30"/>
      <c r="AB392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30"/>
      <c r="W393" s="30"/>
      <c r="X393" s="30"/>
      <c r="Y393" s="30"/>
      <c r="Z393" s="30"/>
      <c r="AA393" s="30"/>
      <c r="AB393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30"/>
      <c r="W394" s="30"/>
      <c r="X394" s="30"/>
      <c r="Y394" s="30"/>
      <c r="Z394" s="30"/>
      <c r="AA394" s="30"/>
      <c r="AB394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30"/>
      <c r="W395" s="30"/>
      <c r="X395" s="30"/>
      <c r="Y395" s="30"/>
      <c r="Z395" s="30"/>
      <c r="AA395" s="30"/>
      <c r="AB395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30"/>
      <c r="W396" s="30"/>
      <c r="X396" s="30"/>
      <c r="Y396" s="30"/>
      <c r="Z396" s="30"/>
      <c r="AA396" s="30"/>
      <c r="AB396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30"/>
      <c r="W397" s="30"/>
      <c r="X397" s="30"/>
      <c r="Y397" s="30"/>
      <c r="Z397" s="30"/>
      <c r="AA397" s="30"/>
      <c r="AB397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30"/>
      <c r="W398" s="30"/>
      <c r="X398" s="30"/>
      <c r="Y398" s="30"/>
      <c r="Z398" s="30"/>
      <c r="AA398" s="30"/>
      <c r="AB398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30"/>
      <c r="W399" s="30"/>
      <c r="X399" s="30"/>
      <c r="Y399" s="30"/>
      <c r="Z399" s="30"/>
      <c r="AA399" s="30"/>
      <c r="AB399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30"/>
      <c r="W400" s="30"/>
      <c r="X400" s="30"/>
      <c r="Y400" s="30"/>
      <c r="Z400" s="30"/>
      <c r="AA400" s="30"/>
      <c r="AB400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30"/>
      <c r="W401" s="30"/>
      <c r="X401" s="30"/>
      <c r="Y401" s="30"/>
      <c r="Z401" s="30"/>
      <c r="AA401" s="30"/>
      <c r="AB40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30"/>
      <c r="W402" s="30"/>
      <c r="X402" s="30"/>
      <c r="Y402" s="30"/>
      <c r="Z402" s="30"/>
      <c r="AA402" s="30"/>
      <c r="AB402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30"/>
      <c r="W403" s="30"/>
      <c r="X403" s="30"/>
      <c r="Y403" s="30"/>
      <c r="Z403" s="30"/>
      <c r="AA403" s="30"/>
      <c r="AB403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30"/>
      <c r="W404" s="30"/>
      <c r="X404" s="30"/>
      <c r="Y404" s="30"/>
      <c r="Z404" s="30"/>
      <c r="AA404" s="30"/>
      <c r="AB404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30"/>
      <c r="W405" s="30"/>
      <c r="X405" s="30"/>
      <c r="Y405" s="30"/>
      <c r="Z405" s="30"/>
      <c r="AA405" s="30"/>
      <c r="AB405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30"/>
      <c r="W406" s="30"/>
      <c r="X406" s="30"/>
      <c r="Y406" s="30"/>
      <c r="Z406" s="30"/>
      <c r="AA406" s="30"/>
      <c r="AB406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30"/>
      <c r="W407" s="30"/>
      <c r="X407" s="30"/>
      <c r="Y407" s="30"/>
      <c r="Z407" s="30"/>
      <c r="AA407" s="30"/>
      <c r="AB407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30"/>
      <c r="W408" s="30"/>
      <c r="X408" s="30"/>
      <c r="Y408" s="30"/>
      <c r="Z408" s="30"/>
      <c r="AA408" s="30"/>
      <c r="AB408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30"/>
      <c r="W409" s="30"/>
      <c r="X409" s="30"/>
      <c r="Y409" s="30"/>
      <c r="Z409" s="30"/>
      <c r="AA409" s="30"/>
      <c r="AB409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30"/>
      <c r="W410" s="30"/>
      <c r="X410" s="30"/>
      <c r="Y410" s="30"/>
      <c r="Z410" s="30"/>
      <c r="AA410" s="30"/>
      <c r="AB410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30"/>
      <c r="W411" s="30"/>
      <c r="X411" s="30"/>
      <c r="Y411" s="30"/>
      <c r="Z411" s="30"/>
      <c r="AA411" s="30"/>
      <c r="AB41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30"/>
      <c r="W412" s="30"/>
      <c r="X412" s="30"/>
      <c r="Y412" s="30"/>
      <c r="Z412" s="30"/>
      <c r="AA412" s="30"/>
      <c r="AB412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30"/>
      <c r="W413" s="30"/>
      <c r="X413" s="30"/>
      <c r="Y413" s="30"/>
      <c r="Z413" s="30"/>
      <c r="AA413" s="30"/>
      <c r="AB413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30"/>
      <c r="W414" s="30"/>
      <c r="X414" s="30"/>
      <c r="Y414" s="30"/>
      <c r="Z414" s="30"/>
      <c r="AA414" s="30"/>
      <c r="AB414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30"/>
      <c r="W415" s="30"/>
      <c r="X415" s="30"/>
      <c r="Y415" s="30"/>
      <c r="Z415" s="30"/>
      <c r="AA415" s="30"/>
      <c r="AB415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30"/>
      <c r="W416" s="30"/>
      <c r="X416" s="30"/>
      <c r="Y416" s="30"/>
      <c r="Z416" s="30"/>
      <c r="AA416" s="30"/>
      <c r="AB416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30"/>
      <c r="W417" s="30"/>
      <c r="X417" s="30"/>
      <c r="Y417" s="30"/>
      <c r="Z417" s="30"/>
      <c r="AA417" s="30"/>
      <c r="AB417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30"/>
      <c r="W418" s="30"/>
      <c r="X418" s="30"/>
      <c r="Y418" s="30"/>
      <c r="Z418" s="30"/>
      <c r="AA418" s="30"/>
      <c r="AB418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30"/>
      <c r="W419" s="30"/>
      <c r="X419" s="30"/>
      <c r="Y419" s="30"/>
      <c r="Z419" s="30"/>
      <c r="AA419" s="30"/>
      <c r="AB419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30"/>
      <c r="W420" s="30"/>
      <c r="X420" s="30"/>
      <c r="Y420" s="30"/>
      <c r="Z420" s="30"/>
      <c r="AA420" s="30"/>
      <c r="AB420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30"/>
      <c r="W421" s="30"/>
      <c r="X421" s="30"/>
      <c r="Y421" s="30"/>
      <c r="Z421" s="30"/>
      <c r="AA421" s="30"/>
      <c r="AB42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30"/>
      <c r="W422" s="30"/>
      <c r="X422" s="30"/>
      <c r="Y422" s="30"/>
      <c r="Z422" s="30"/>
      <c r="AA422" s="30"/>
      <c r="AB422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30"/>
      <c r="W423" s="30"/>
      <c r="X423" s="30"/>
      <c r="Y423" s="30"/>
      <c r="Z423" s="30"/>
      <c r="AA423" s="30"/>
      <c r="AB423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30"/>
      <c r="W424" s="30"/>
      <c r="X424" s="30"/>
      <c r="Y424" s="30"/>
      <c r="Z424" s="30"/>
      <c r="AA424" s="30"/>
      <c r="AB424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30"/>
      <c r="W425" s="30"/>
      <c r="X425" s="30"/>
      <c r="Y425" s="30"/>
      <c r="Z425" s="30"/>
      <c r="AA425" s="30"/>
      <c r="AB425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30"/>
      <c r="W426" s="30"/>
      <c r="X426" s="30"/>
      <c r="Y426" s="30"/>
      <c r="Z426" s="30"/>
      <c r="AA426" s="30"/>
      <c r="AB426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30"/>
      <c r="W427" s="30"/>
      <c r="X427" s="30"/>
      <c r="Y427" s="30"/>
      <c r="Z427" s="30"/>
      <c r="AA427" s="30"/>
      <c r="AB427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30"/>
      <c r="W428" s="30"/>
      <c r="X428" s="30"/>
      <c r="Y428" s="30"/>
      <c r="Z428" s="30"/>
      <c r="AA428" s="30"/>
      <c r="AB428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30"/>
      <c r="W429" s="30"/>
      <c r="X429" s="30"/>
      <c r="Y429" s="30"/>
      <c r="Z429" s="30"/>
      <c r="AA429" s="30"/>
      <c r="AB429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30"/>
      <c r="W430" s="30"/>
      <c r="X430" s="30"/>
      <c r="Y430" s="30"/>
      <c r="Z430" s="30"/>
      <c r="AA430" s="30"/>
      <c r="AB430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30"/>
      <c r="W431" s="30"/>
      <c r="X431" s="30"/>
      <c r="Y431" s="30"/>
      <c r="Z431" s="30"/>
      <c r="AA431" s="30"/>
      <c r="AB43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30"/>
      <c r="W432" s="30"/>
      <c r="X432" s="30"/>
      <c r="Y432" s="30"/>
      <c r="Z432" s="30"/>
      <c r="AA432" s="30"/>
      <c r="AB432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30"/>
      <c r="W433" s="30"/>
      <c r="X433" s="30"/>
      <c r="Y433" s="30"/>
      <c r="Z433" s="30"/>
      <c r="AA433" s="30"/>
      <c r="AB433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6:28" ht="12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30"/>
      <c r="W434" s="30"/>
      <c r="X434" s="30"/>
      <c r="Y434" s="30"/>
      <c r="Z434" s="30"/>
      <c r="AA434" s="30"/>
      <c r="AB434"/>
    </row>
    <row r="435" spans="6:28" ht="12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30"/>
      <c r="W435" s="30"/>
      <c r="X435" s="30"/>
      <c r="Y435" s="30"/>
      <c r="Z435" s="30"/>
      <c r="AA435" s="30"/>
      <c r="AB435"/>
    </row>
    <row r="436" spans="6:28" ht="12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30"/>
      <c r="W436" s="30"/>
      <c r="X436" s="30"/>
      <c r="Y436" s="30"/>
      <c r="Z436" s="30"/>
      <c r="AA436" s="30"/>
      <c r="AB436"/>
    </row>
    <row r="437" spans="6:28" ht="12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30"/>
      <c r="W437" s="30"/>
      <c r="X437" s="30"/>
      <c r="Y437" s="30"/>
      <c r="Z437" s="30"/>
      <c r="AA437" s="30"/>
      <c r="AB437"/>
    </row>
    <row r="438" spans="6:28" ht="12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30"/>
      <c r="W438" s="30"/>
      <c r="X438" s="30"/>
      <c r="Y438" s="30"/>
      <c r="Z438" s="30"/>
      <c r="AA438" s="30"/>
      <c r="AB438"/>
    </row>
    <row r="439" spans="6:28" ht="12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30"/>
      <c r="W439" s="30"/>
      <c r="X439" s="30"/>
      <c r="Y439" s="30"/>
      <c r="Z439" s="30"/>
      <c r="AA439" s="30"/>
      <c r="AB439"/>
    </row>
    <row r="440" spans="6:28" ht="12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30"/>
      <c r="W440" s="30"/>
      <c r="X440" s="30"/>
      <c r="Y440" s="30"/>
      <c r="Z440" s="30"/>
      <c r="AA440" s="30"/>
      <c r="AB440"/>
    </row>
    <row r="441" spans="6:28" ht="12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30"/>
      <c r="W441" s="30"/>
      <c r="X441" s="30"/>
      <c r="Y441" s="30"/>
      <c r="Z441" s="30"/>
      <c r="AA441" s="30"/>
      <c r="AB441"/>
    </row>
    <row r="442" spans="6:28" ht="12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30"/>
      <c r="W442" s="30"/>
      <c r="X442" s="30"/>
      <c r="Y442" s="30"/>
      <c r="Z442" s="30"/>
      <c r="AA442" s="30"/>
      <c r="AB442"/>
    </row>
    <row r="443" spans="6:28" ht="12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30"/>
      <c r="W443" s="30"/>
      <c r="X443" s="30"/>
      <c r="Y443" s="30"/>
      <c r="Z443" s="30"/>
      <c r="AA443" s="30"/>
      <c r="AB443"/>
    </row>
    <row r="444" spans="6:28" ht="12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30"/>
      <c r="W444" s="30"/>
      <c r="X444" s="30"/>
      <c r="Y444" s="30"/>
      <c r="Z444" s="30"/>
      <c r="AA444" s="30"/>
      <c r="AB444"/>
    </row>
    <row r="445" spans="6:28" ht="12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30"/>
      <c r="W445" s="30"/>
      <c r="X445" s="30"/>
      <c r="Y445" s="30"/>
      <c r="Z445" s="30"/>
      <c r="AA445" s="30"/>
      <c r="AB445"/>
    </row>
    <row r="446" spans="6:28" ht="12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30"/>
      <c r="W446" s="30"/>
      <c r="X446" s="30"/>
      <c r="Y446" s="30"/>
      <c r="Z446" s="30"/>
      <c r="AA446" s="30"/>
      <c r="AB446"/>
    </row>
    <row r="447" spans="6:28" ht="12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30"/>
      <c r="W447" s="30"/>
      <c r="X447" s="30"/>
      <c r="Y447" s="30"/>
      <c r="Z447" s="30"/>
      <c r="AA447" s="30"/>
      <c r="AB447"/>
    </row>
    <row r="448" spans="6:28" ht="12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30"/>
      <c r="W448" s="30"/>
      <c r="X448" s="30"/>
      <c r="Y448" s="30"/>
      <c r="Z448" s="30"/>
      <c r="AA448" s="30"/>
      <c r="AB448"/>
    </row>
    <row r="449" spans="6:28" ht="12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30"/>
      <c r="W449" s="30"/>
      <c r="X449" s="30"/>
      <c r="Y449" s="30"/>
      <c r="Z449" s="30"/>
      <c r="AA449" s="30"/>
      <c r="AB449"/>
    </row>
    <row r="450" spans="6:28" ht="12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30"/>
      <c r="W450" s="30"/>
      <c r="X450" s="30"/>
      <c r="Y450" s="30"/>
      <c r="Z450" s="30"/>
      <c r="AA450" s="30"/>
      <c r="AB450"/>
    </row>
    <row r="451" spans="6:28" ht="12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30"/>
      <c r="W451" s="30"/>
      <c r="X451" s="30"/>
      <c r="Y451" s="30"/>
      <c r="Z451" s="30"/>
      <c r="AA451" s="30"/>
      <c r="AB451"/>
    </row>
    <row r="452" spans="6:28" ht="12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30"/>
      <c r="W452" s="30"/>
      <c r="X452" s="30"/>
      <c r="Y452" s="30"/>
      <c r="Z452" s="30"/>
      <c r="AA452" s="30"/>
      <c r="AB452"/>
    </row>
    <row r="453" spans="6:28" ht="12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30"/>
      <c r="W453" s="30"/>
      <c r="X453" s="30"/>
      <c r="Y453" s="30"/>
      <c r="Z453" s="30"/>
      <c r="AA453" s="30"/>
      <c r="AB453"/>
    </row>
    <row r="454" spans="6:28" ht="12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30"/>
      <c r="W454" s="30"/>
      <c r="X454" s="30"/>
      <c r="Y454" s="30"/>
      <c r="Z454" s="30"/>
      <c r="AA454" s="30"/>
      <c r="AB454"/>
    </row>
    <row r="455" spans="6:28" ht="12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30"/>
      <c r="W455" s="30"/>
      <c r="X455" s="30"/>
      <c r="Y455" s="30"/>
      <c r="Z455" s="30"/>
      <c r="AA455" s="30"/>
      <c r="AB455"/>
    </row>
    <row r="456" spans="6:28" ht="12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30"/>
      <c r="W456" s="30"/>
      <c r="X456" s="30"/>
      <c r="Y456" s="30"/>
      <c r="Z456" s="30"/>
      <c r="AA456" s="30"/>
      <c r="AB456"/>
    </row>
    <row r="457" spans="6:28" ht="12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30"/>
      <c r="W457" s="30"/>
      <c r="X457" s="30"/>
      <c r="Y457" s="30"/>
      <c r="Z457" s="30"/>
      <c r="AA457" s="30"/>
      <c r="AB457"/>
    </row>
    <row r="458" spans="6:28" ht="12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30"/>
      <c r="W458" s="30"/>
      <c r="X458" s="30"/>
      <c r="Y458" s="30"/>
      <c r="Z458" s="30"/>
      <c r="AA458" s="30"/>
      <c r="AB458"/>
    </row>
    <row r="459" spans="6:28" ht="12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30"/>
      <c r="W459" s="30"/>
      <c r="X459" s="30"/>
      <c r="Y459" s="30"/>
      <c r="Z459" s="30"/>
      <c r="AA459" s="30"/>
      <c r="AB459"/>
    </row>
    <row r="460" spans="6:28" ht="12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30"/>
      <c r="W460" s="30"/>
      <c r="X460" s="30"/>
      <c r="Y460" s="30"/>
      <c r="Z460" s="30"/>
      <c r="AA460" s="30"/>
      <c r="AB460"/>
    </row>
    <row r="461" spans="6:28" ht="12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30"/>
      <c r="W461" s="30"/>
      <c r="X461" s="30"/>
      <c r="Y461" s="30"/>
      <c r="Z461" s="30"/>
      <c r="AA461" s="30"/>
      <c r="AB461"/>
    </row>
    <row r="462" spans="6:28" ht="12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30"/>
      <c r="W462" s="30"/>
      <c r="X462" s="30"/>
      <c r="Y462" s="30"/>
      <c r="Z462" s="30"/>
      <c r="AA462" s="30"/>
      <c r="AB462"/>
    </row>
    <row r="463" spans="6:28" ht="12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30"/>
      <c r="W463" s="30"/>
      <c r="X463" s="30"/>
      <c r="Y463" s="30"/>
      <c r="Z463" s="30"/>
      <c r="AA463" s="30"/>
      <c r="AB463"/>
    </row>
  </sheetData>
  <sheetProtection/>
  <mergeCells count="18">
    <mergeCell ref="H6:K6"/>
    <mergeCell ref="L6:O6"/>
    <mergeCell ref="P6:S6"/>
    <mergeCell ref="Z6:AA6"/>
    <mergeCell ref="T6:T7"/>
    <mergeCell ref="U6:W6"/>
    <mergeCell ref="X6:X7"/>
    <mergeCell ref="Y6:Y7"/>
    <mergeCell ref="C80:J80"/>
    <mergeCell ref="C81:J81"/>
    <mergeCell ref="Z2:AB3"/>
    <mergeCell ref="C4:AB4"/>
    <mergeCell ref="C5:E7"/>
    <mergeCell ref="F5:F7"/>
    <mergeCell ref="G5:S5"/>
    <mergeCell ref="T5:AA5"/>
    <mergeCell ref="AB5:AB7"/>
    <mergeCell ref="G6:G7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9"/>
  <sheetViews>
    <sheetView tabSelected="1" zoomScale="90" zoomScaleNormal="90" zoomScalePageLayoutView="0" workbookViewId="0" topLeftCell="B26">
      <selection activeCell="O31" sqref="O31"/>
    </sheetView>
  </sheetViews>
  <sheetFormatPr defaultColWidth="9.125" defaultRowHeight="12.75"/>
  <cols>
    <col min="1" max="1" width="0" style="94" hidden="1" customWidth="1"/>
    <col min="2" max="2" width="3.375" style="109" customWidth="1"/>
    <col min="3" max="3" width="9.00390625" style="210" customWidth="1"/>
    <col min="4" max="4" width="35.25390625" style="119" customWidth="1"/>
    <col min="5" max="5" width="7.25390625" style="109" customWidth="1"/>
    <col min="6" max="6" width="9.75390625" style="119" customWidth="1"/>
    <col min="7" max="8" width="9.125" style="109" hidden="1" customWidth="1"/>
    <col min="9" max="9" width="10.625" style="109" customWidth="1"/>
    <col min="10" max="10" width="10.875" style="109" customWidth="1"/>
    <col min="11" max="11" width="7.00390625" style="109" customWidth="1"/>
    <col min="12" max="12" width="21.875" style="109" customWidth="1"/>
    <col min="13" max="13" width="5.00390625" style="109" customWidth="1"/>
    <col min="14" max="14" width="5.625" style="109" customWidth="1"/>
    <col min="15" max="15" width="15.625" style="119" customWidth="1"/>
    <col min="16" max="17" width="8.75390625" style="109" customWidth="1"/>
    <col min="18" max="19" width="9.125" style="109" hidden="1" customWidth="1"/>
    <col min="20" max="20" width="13.125" style="109" customWidth="1"/>
    <col min="21" max="21" width="12.25390625" style="109" customWidth="1"/>
    <col min="22" max="22" width="10.125" style="109" customWidth="1"/>
    <col min="23" max="23" width="11.75390625" style="109" customWidth="1"/>
    <col min="24" max="24" width="11.625" style="109" customWidth="1"/>
    <col min="25" max="25" width="9.75390625" style="109" customWidth="1"/>
    <col min="26" max="26" width="8.75390625" style="109" customWidth="1"/>
    <col min="27" max="28" width="9.875" style="94" customWidth="1"/>
    <col min="29" max="45" width="0" style="94" hidden="1" customWidth="1"/>
    <col min="46" max="49" width="9.875" style="94" customWidth="1"/>
    <col min="50" max="16384" width="9.125" style="94" customWidth="1"/>
  </cols>
  <sheetData>
    <row r="1" spans="1:49" ht="409.5" customHeight="1" hidden="1">
      <c r="A1" s="92" t="s">
        <v>392</v>
      </c>
      <c r="B1" s="92">
        <v>1</v>
      </c>
      <c r="C1" s="92"/>
      <c r="D1" s="116"/>
      <c r="E1" s="92"/>
      <c r="F1" s="116"/>
      <c r="G1" s="92"/>
      <c r="H1" s="92"/>
      <c r="I1" s="92"/>
      <c r="J1" s="92"/>
      <c r="K1" s="92"/>
      <c r="L1" s="92"/>
      <c r="M1" s="92"/>
      <c r="N1" s="92"/>
      <c r="O1" s="116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</row>
    <row r="2" spans="1:49" ht="12.75" customHeight="1">
      <c r="A2" s="92"/>
      <c r="B2" s="92"/>
      <c r="C2" s="92"/>
      <c r="D2" s="116"/>
      <c r="E2" s="92"/>
      <c r="F2" s="116"/>
      <c r="G2" s="92"/>
      <c r="H2" s="92"/>
      <c r="I2" s="92"/>
      <c r="J2" s="92"/>
      <c r="K2" s="92"/>
      <c r="L2" s="92"/>
      <c r="M2" s="92"/>
      <c r="N2" s="92"/>
      <c r="O2" s="116"/>
      <c r="P2" s="92"/>
      <c r="Q2" s="92"/>
      <c r="R2" s="92"/>
      <c r="S2" s="92"/>
      <c r="T2" s="92"/>
      <c r="U2" s="92"/>
      <c r="V2" s="92"/>
      <c r="W2" s="92"/>
      <c r="X2" s="266" t="s">
        <v>393</v>
      </c>
      <c r="Y2" s="266"/>
      <c r="Z2" s="266"/>
      <c r="AA2" s="3"/>
      <c r="AB2" s="3"/>
      <c r="AC2" s="3"/>
      <c r="AD2" s="95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</row>
    <row r="3" spans="1:49" ht="15.75" customHeight="1">
      <c r="A3" s="92" t="s">
        <v>394</v>
      </c>
      <c r="B3" s="92"/>
      <c r="C3" s="92"/>
      <c r="D3" s="116"/>
      <c r="E3" s="92"/>
      <c r="F3" s="116"/>
      <c r="G3" s="92"/>
      <c r="H3" s="92"/>
      <c r="I3" s="92"/>
      <c r="J3" s="92"/>
      <c r="K3" s="92"/>
      <c r="L3" s="92"/>
      <c r="M3" s="92"/>
      <c r="N3" s="92"/>
      <c r="O3" s="116"/>
      <c r="P3" s="92"/>
      <c r="Q3" s="92"/>
      <c r="R3" s="92"/>
      <c r="S3" s="92"/>
      <c r="T3" s="92"/>
      <c r="U3" s="92"/>
      <c r="V3" s="92"/>
      <c r="W3" s="92"/>
      <c r="X3" s="266"/>
      <c r="Y3" s="266"/>
      <c r="Z3" s="266"/>
      <c r="AA3" s="95"/>
      <c r="AB3" s="95"/>
      <c r="AC3" s="95"/>
      <c r="AD3" s="95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1:49" ht="24.75" customHeight="1">
      <c r="A4" s="92" t="s">
        <v>503</v>
      </c>
      <c r="B4" s="92"/>
      <c r="C4" s="272" t="s">
        <v>1212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49" ht="27.75" customHeight="1">
      <c r="A5" s="92"/>
      <c r="B5" s="92"/>
      <c r="C5" s="273" t="s">
        <v>504</v>
      </c>
      <c r="D5" s="273"/>
      <c r="E5" s="273"/>
      <c r="F5" s="273" t="s">
        <v>505</v>
      </c>
      <c r="G5" s="273" t="s">
        <v>506</v>
      </c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 t="s">
        <v>798</v>
      </c>
      <c r="S5" s="273"/>
      <c r="T5" s="273"/>
      <c r="U5" s="273"/>
      <c r="V5" s="273"/>
      <c r="W5" s="273"/>
      <c r="X5" s="273"/>
      <c r="Y5" s="273"/>
      <c r="Z5" s="273" t="s">
        <v>799</v>
      </c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</row>
    <row r="6" spans="1:49" ht="50.25" customHeight="1">
      <c r="A6" s="92" t="s">
        <v>800</v>
      </c>
      <c r="B6" s="92"/>
      <c r="C6" s="273"/>
      <c r="D6" s="273"/>
      <c r="E6" s="273"/>
      <c r="F6" s="273"/>
      <c r="G6" s="273"/>
      <c r="H6" s="273" t="s">
        <v>801</v>
      </c>
      <c r="I6" s="273"/>
      <c r="J6" s="273"/>
      <c r="K6" s="273"/>
      <c r="L6" s="282" t="s">
        <v>802</v>
      </c>
      <c r="M6" s="283"/>
      <c r="N6" s="284"/>
      <c r="O6" s="282" t="s">
        <v>1015</v>
      </c>
      <c r="P6" s="283"/>
      <c r="Q6" s="284"/>
      <c r="R6" s="273"/>
      <c r="S6" s="273" t="s">
        <v>1149</v>
      </c>
      <c r="T6" s="273"/>
      <c r="U6" s="273"/>
      <c r="V6" s="273" t="s">
        <v>1150</v>
      </c>
      <c r="W6" s="273" t="s">
        <v>1151</v>
      </c>
      <c r="X6" s="273" t="s">
        <v>1152</v>
      </c>
      <c r="Y6" s="273"/>
      <c r="Z6" s="273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</row>
    <row r="7" spans="1:49" ht="68.25" customHeight="1">
      <c r="A7" s="92" t="s">
        <v>1016</v>
      </c>
      <c r="B7" s="92"/>
      <c r="C7" s="273"/>
      <c r="D7" s="273"/>
      <c r="E7" s="273"/>
      <c r="F7" s="273"/>
      <c r="G7" s="273"/>
      <c r="H7" s="110"/>
      <c r="I7" s="110" t="s">
        <v>1017</v>
      </c>
      <c r="J7" s="110" t="s">
        <v>484</v>
      </c>
      <c r="K7" s="110" t="s">
        <v>485</v>
      </c>
      <c r="L7" s="110" t="s">
        <v>1017</v>
      </c>
      <c r="M7" s="110" t="s">
        <v>484</v>
      </c>
      <c r="N7" s="110" t="s">
        <v>485</v>
      </c>
      <c r="O7" s="110" t="s">
        <v>1017</v>
      </c>
      <c r="P7" s="110" t="s">
        <v>484</v>
      </c>
      <c r="Q7" s="110" t="s">
        <v>485</v>
      </c>
      <c r="R7" s="273"/>
      <c r="S7" s="110"/>
      <c r="T7" s="110" t="s">
        <v>95</v>
      </c>
      <c r="U7" s="110" t="s">
        <v>96</v>
      </c>
      <c r="V7" s="273"/>
      <c r="W7" s="273"/>
      <c r="X7" s="110" t="s">
        <v>1153</v>
      </c>
      <c r="Y7" s="110" t="s">
        <v>1110</v>
      </c>
      <c r="Z7" s="273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</row>
    <row r="8" spans="1:49" ht="15.75" customHeight="1">
      <c r="A8" s="92" t="s">
        <v>1018</v>
      </c>
      <c r="B8" s="96"/>
      <c r="C8" s="139" t="s">
        <v>1019</v>
      </c>
      <c r="D8" s="90" t="s">
        <v>1020</v>
      </c>
      <c r="E8" s="90" t="s">
        <v>1021</v>
      </c>
      <c r="F8" s="90" t="s">
        <v>1022</v>
      </c>
      <c r="G8" s="90"/>
      <c r="H8" s="90"/>
      <c r="I8" s="90" t="s">
        <v>1023</v>
      </c>
      <c r="J8" s="90" t="s">
        <v>1024</v>
      </c>
      <c r="K8" s="90" t="s">
        <v>1025</v>
      </c>
      <c r="L8" s="90" t="s">
        <v>1026</v>
      </c>
      <c r="M8" s="90" t="s">
        <v>1027</v>
      </c>
      <c r="N8" s="90" t="s">
        <v>1028</v>
      </c>
      <c r="O8" s="90" t="s">
        <v>1029</v>
      </c>
      <c r="P8" s="90" t="s">
        <v>1030</v>
      </c>
      <c r="Q8" s="90" t="s">
        <v>1031</v>
      </c>
      <c r="R8" s="90"/>
      <c r="S8" s="90"/>
      <c r="T8" s="90" t="s">
        <v>1032</v>
      </c>
      <c r="U8" s="90" t="s">
        <v>1033</v>
      </c>
      <c r="V8" s="90" t="s">
        <v>1106</v>
      </c>
      <c r="W8" s="90" t="s">
        <v>265</v>
      </c>
      <c r="X8" s="90" t="s">
        <v>266</v>
      </c>
      <c r="Y8" s="90" t="s">
        <v>267</v>
      </c>
      <c r="Z8" s="90" t="s">
        <v>268</v>
      </c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</row>
    <row r="9" spans="1:49" ht="34.5" customHeight="1">
      <c r="A9" s="92" t="s">
        <v>269</v>
      </c>
      <c r="B9" s="91"/>
      <c r="C9" s="90" t="s">
        <v>270</v>
      </c>
      <c r="D9" s="97" t="s">
        <v>271</v>
      </c>
      <c r="E9" s="98" t="s">
        <v>272</v>
      </c>
      <c r="F9" s="99"/>
      <c r="G9" s="99"/>
      <c r="H9" s="99"/>
      <c r="I9" s="99"/>
      <c r="J9" s="99"/>
      <c r="K9" s="99"/>
      <c r="L9" s="99"/>
      <c r="M9" s="99"/>
      <c r="N9" s="99"/>
      <c r="O9" s="112"/>
      <c r="P9" s="99"/>
      <c r="Q9" s="99"/>
      <c r="R9" s="99"/>
      <c r="S9" s="99"/>
      <c r="T9" s="100"/>
      <c r="U9" s="100"/>
      <c r="V9" s="100"/>
      <c r="W9" s="100"/>
      <c r="X9" s="100"/>
      <c r="Y9" s="100"/>
      <c r="Z9" s="99"/>
      <c r="AA9" s="92"/>
      <c r="AB9" s="92"/>
      <c r="AC9" s="92" t="s">
        <v>395</v>
      </c>
      <c r="AD9" s="92" t="s">
        <v>396</v>
      </c>
      <c r="AE9" s="92" t="s">
        <v>397</v>
      </c>
      <c r="AF9" s="92" t="s">
        <v>334</v>
      </c>
      <c r="AG9" s="92" t="s">
        <v>335</v>
      </c>
      <c r="AH9" s="92" t="s">
        <v>336</v>
      </c>
      <c r="AI9" s="92" t="s">
        <v>207</v>
      </c>
      <c r="AJ9" s="92" t="s">
        <v>208</v>
      </c>
      <c r="AK9" s="92" t="s">
        <v>209</v>
      </c>
      <c r="AL9" s="92" t="s">
        <v>27</v>
      </c>
      <c r="AM9" s="92" t="s">
        <v>28</v>
      </c>
      <c r="AN9" s="92" t="s">
        <v>56</v>
      </c>
      <c r="AO9" s="92" t="s">
        <v>57</v>
      </c>
      <c r="AP9" s="92" t="s">
        <v>58</v>
      </c>
      <c r="AQ9" s="92" t="s">
        <v>59</v>
      </c>
      <c r="AR9" s="92" t="s">
        <v>549</v>
      </c>
      <c r="AS9" s="92" t="s">
        <v>136</v>
      </c>
      <c r="AT9" s="92"/>
      <c r="AU9" s="92"/>
      <c r="AV9" s="92"/>
      <c r="AW9" s="92"/>
    </row>
    <row r="10" spans="1:26" ht="70.5" customHeight="1">
      <c r="A10" s="92" t="s">
        <v>137</v>
      </c>
      <c r="B10" s="91"/>
      <c r="C10" s="165" t="s">
        <v>138</v>
      </c>
      <c r="D10" s="101" t="s">
        <v>139</v>
      </c>
      <c r="E10" s="216" t="s">
        <v>140</v>
      </c>
      <c r="F10" s="123"/>
      <c r="G10" s="124"/>
      <c r="H10" s="124"/>
      <c r="I10" s="125"/>
      <c r="J10" s="125"/>
      <c r="K10" s="125"/>
      <c r="L10" s="125"/>
      <c r="M10" s="125"/>
      <c r="N10" s="252"/>
      <c r="O10" s="151"/>
      <c r="P10" s="125"/>
      <c r="Q10" s="125"/>
      <c r="R10" s="102"/>
      <c r="S10" s="102"/>
      <c r="T10" s="242">
        <f aca="true" t="shared" si="0" ref="T10:Y10">SUM(T11:T71)</f>
        <v>56738.86316</v>
      </c>
      <c r="U10" s="243">
        <f t="shared" si="0"/>
        <v>53458.047510000004</v>
      </c>
      <c r="V10" s="243">
        <f t="shared" si="0"/>
        <v>42065.292</v>
      </c>
      <c r="W10" s="243">
        <f t="shared" si="0"/>
        <v>43354.2</v>
      </c>
      <c r="X10" s="243">
        <f t="shared" si="0"/>
        <v>45938.78</v>
      </c>
      <c r="Y10" s="243">
        <f t="shared" si="0"/>
        <v>49384.1885</v>
      </c>
      <c r="Z10" s="102"/>
    </row>
    <row r="11" spans="1:49" ht="103.5" customHeight="1">
      <c r="A11" s="92"/>
      <c r="B11" s="91"/>
      <c r="C11" s="285" t="s">
        <v>111</v>
      </c>
      <c r="D11" s="287" t="s">
        <v>112</v>
      </c>
      <c r="E11" s="285" t="s">
        <v>113</v>
      </c>
      <c r="F11" s="338" t="s">
        <v>1229</v>
      </c>
      <c r="G11" s="128"/>
      <c r="H11" s="130"/>
      <c r="I11" s="212" t="s">
        <v>1121</v>
      </c>
      <c r="J11" s="212" t="s">
        <v>1114</v>
      </c>
      <c r="K11" s="212" t="s">
        <v>1133</v>
      </c>
      <c r="L11" s="131" t="s">
        <v>1154</v>
      </c>
      <c r="M11" s="234" t="s">
        <v>1129</v>
      </c>
      <c r="N11" s="253" t="s">
        <v>1155</v>
      </c>
      <c r="O11" s="151" t="s">
        <v>1238</v>
      </c>
      <c r="P11" s="227" t="s">
        <v>1111</v>
      </c>
      <c r="Q11" s="225" t="s">
        <v>1239</v>
      </c>
      <c r="R11" s="217"/>
      <c r="S11" s="134"/>
      <c r="T11" s="267">
        <v>10419.38</v>
      </c>
      <c r="U11" s="281">
        <v>9937.975</v>
      </c>
      <c r="V11" s="267">
        <v>15496.1</v>
      </c>
      <c r="W11" s="267">
        <f>15284-20.8+780+273+436</f>
        <v>16752.2</v>
      </c>
      <c r="X11" s="267">
        <f>16184-21.22+826+289+462</f>
        <v>17739.78</v>
      </c>
      <c r="Y11" s="267">
        <f>X11*107.5/100</f>
        <v>19070.263499999997</v>
      </c>
      <c r="Z11" s="278"/>
      <c r="AA11" s="92"/>
      <c r="AB11" s="92"/>
      <c r="AC11" s="92" t="s">
        <v>141</v>
      </c>
      <c r="AD11" s="92" t="s">
        <v>142</v>
      </c>
      <c r="AE11" s="92" t="s">
        <v>143</v>
      </c>
      <c r="AF11" s="92" t="s">
        <v>144</v>
      </c>
      <c r="AG11" s="92" t="s">
        <v>145</v>
      </c>
      <c r="AH11" s="92" t="s">
        <v>146</v>
      </c>
      <c r="AI11" s="92" t="s">
        <v>147</v>
      </c>
      <c r="AJ11" s="92" t="s">
        <v>736</v>
      </c>
      <c r="AK11" s="92" t="s">
        <v>737</v>
      </c>
      <c r="AL11" s="92" t="s">
        <v>738</v>
      </c>
      <c r="AM11" s="92" t="s">
        <v>78</v>
      </c>
      <c r="AN11" s="92" t="s">
        <v>79</v>
      </c>
      <c r="AO11" s="92" t="s">
        <v>80</v>
      </c>
      <c r="AP11" s="92" t="s">
        <v>651</v>
      </c>
      <c r="AQ11" s="92" t="s">
        <v>42</v>
      </c>
      <c r="AR11" s="92" t="s">
        <v>43</v>
      </c>
      <c r="AS11" s="92" t="s">
        <v>110</v>
      </c>
      <c r="AT11" s="92"/>
      <c r="AU11" s="92"/>
      <c r="AV11" s="92"/>
      <c r="AW11" s="92"/>
    </row>
    <row r="12" spans="1:49" ht="115.5" customHeight="1">
      <c r="A12" s="92"/>
      <c r="B12" s="91"/>
      <c r="C12" s="321"/>
      <c r="D12" s="337"/>
      <c r="E12" s="321"/>
      <c r="F12" s="339"/>
      <c r="G12" s="128"/>
      <c r="H12" s="130"/>
      <c r="I12" s="213" t="s">
        <v>1157</v>
      </c>
      <c r="J12" s="213" t="s">
        <v>1114</v>
      </c>
      <c r="K12" s="213" t="s">
        <v>1158</v>
      </c>
      <c r="L12" s="218" t="s">
        <v>1162</v>
      </c>
      <c r="M12" s="211" t="s">
        <v>1236</v>
      </c>
      <c r="N12" s="254" t="s">
        <v>1163</v>
      </c>
      <c r="O12" s="222" t="s">
        <v>1216</v>
      </c>
      <c r="P12" s="227" t="s">
        <v>1111</v>
      </c>
      <c r="Q12" s="225" t="s">
        <v>1217</v>
      </c>
      <c r="R12" s="217"/>
      <c r="S12" s="134"/>
      <c r="T12" s="267"/>
      <c r="U12" s="281"/>
      <c r="V12" s="267"/>
      <c r="W12" s="267"/>
      <c r="X12" s="267"/>
      <c r="Y12" s="267"/>
      <c r="Z12" s="279"/>
      <c r="AA12" s="92"/>
      <c r="AB12" s="92"/>
      <c r="AC12" s="92" t="s">
        <v>1068</v>
      </c>
      <c r="AD12" s="92" t="s">
        <v>1069</v>
      </c>
      <c r="AE12" s="92" t="s">
        <v>1070</v>
      </c>
      <c r="AF12" s="92" t="s">
        <v>1071</v>
      </c>
      <c r="AG12" s="92" t="s">
        <v>1072</v>
      </c>
      <c r="AH12" s="92" t="s">
        <v>523</v>
      </c>
      <c r="AI12" s="92" t="s">
        <v>524</v>
      </c>
      <c r="AJ12" s="92" t="s">
        <v>525</v>
      </c>
      <c r="AK12" s="92" t="s">
        <v>526</v>
      </c>
      <c r="AL12" s="92" t="s">
        <v>527</v>
      </c>
      <c r="AM12" s="92" t="s">
        <v>528</v>
      </c>
      <c r="AN12" s="92" t="s">
        <v>529</v>
      </c>
      <c r="AO12" s="92" t="s">
        <v>530</v>
      </c>
      <c r="AP12" s="92" t="s">
        <v>531</v>
      </c>
      <c r="AQ12" s="92" t="s">
        <v>709</v>
      </c>
      <c r="AR12" s="92" t="s">
        <v>573</v>
      </c>
      <c r="AS12" s="92" t="s">
        <v>649</v>
      </c>
      <c r="AT12" s="92"/>
      <c r="AU12" s="92"/>
      <c r="AV12" s="92"/>
      <c r="AW12" s="92"/>
    </row>
    <row r="13" spans="1:49" ht="97.5" customHeight="1">
      <c r="A13" s="92"/>
      <c r="B13" s="91"/>
      <c r="C13" s="321"/>
      <c r="D13" s="337"/>
      <c r="E13" s="321"/>
      <c r="F13" s="339"/>
      <c r="G13" s="128"/>
      <c r="H13" s="130"/>
      <c r="I13" s="213"/>
      <c r="J13" s="213"/>
      <c r="K13" s="213"/>
      <c r="L13" s="135" t="s">
        <v>1164</v>
      </c>
      <c r="M13" s="211" t="s">
        <v>1236</v>
      </c>
      <c r="N13" s="254" t="s">
        <v>1165</v>
      </c>
      <c r="O13" s="223" t="s">
        <v>1218</v>
      </c>
      <c r="P13" s="228" t="s">
        <v>1111</v>
      </c>
      <c r="Q13" s="226" t="s">
        <v>1156</v>
      </c>
      <c r="R13" s="217"/>
      <c r="S13" s="134"/>
      <c r="T13" s="267"/>
      <c r="U13" s="281"/>
      <c r="V13" s="267"/>
      <c r="W13" s="267"/>
      <c r="X13" s="267"/>
      <c r="Y13" s="267"/>
      <c r="Z13" s="279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</row>
    <row r="14" spans="1:49" ht="73.5" customHeight="1">
      <c r="A14" s="92"/>
      <c r="B14" s="92"/>
      <c r="C14" s="321"/>
      <c r="D14" s="337"/>
      <c r="E14" s="321"/>
      <c r="F14" s="339"/>
      <c r="G14" s="128"/>
      <c r="H14" s="130"/>
      <c r="I14" s="214"/>
      <c r="J14" s="214"/>
      <c r="K14" s="214"/>
      <c r="L14" s="237" t="s">
        <v>1240</v>
      </c>
      <c r="M14" s="211" t="s">
        <v>1236</v>
      </c>
      <c r="N14" s="254" t="s">
        <v>1241</v>
      </c>
      <c r="O14" s="224" t="s">
        <v>1221</v>
      </c>
      <c r="P14" s="228" t="s">
        <v>1111</v>
      </c>
      <c r="Q14" s="226" t="s">
        <v>1224</v>
      </c>
      <c r="R14" s="217"/>
      <c r="S14" s="134"/>
      <c r="T14" s="267"/>
      <c r="U14" s="281"/>
      <c r="V14" s="267"/>
      <c r="W14" s="267"/>
      <c r="X14" s="267"/>
      <c r="Y14" s="267"/>
      <c r="Z14" s="279"/>
      <c r="AA14" s="92"/>
      <c r="AB14" s="92"/>
      <c r="AC14" s="92" t="s">
        <v>6</v>
      </c>
      <c r="AD14" s="92" t="s">
        <v>7</v>
      </c>
      <c r="AE14" s="92" t="s">
        <v>327</v>
      </c>
      <c r="AF14" s="92" t="s">
        <v>328</v>
      </c>
      <c r="AG14" s="92" t="s">
        <v>329</v>
      </c>
      <c r="AH14" s="92" t="s">
        <v>330</v>
      </c>
      <c r="AI14" s="92" t="s">
        <v>331</v>
      </c>
      <c r="AJ14" s="92" t="s">
        <v>332</v>
      </c>
      <c r="AK14" s="92" t="s">
        <v>333</v>
      </c>
      <c r="AL14" s="92" t="s">
        <v>1014</v>
      </c>
      <c r="AM14" s="92" t="s">
        <v>240</v>
      </c>
      <c r="AN14" s="92" t="s">
        <v>73</v>
      </c>
      <c r="AO14" s="92" t="s">
        <v>74</v>
      </c>
      <c r="AP14" s="92" t="s">
        <v>75</v>
      </c>
      <c r="AQ14" s="92" t="s">
        <v>132</v>
      </c>
      <c r="AR14" s="92" t="s">
        <v>133</v>
      </c>
      <c r="AS14" s="92" t="s">
        <v>134</v>
      </c>
      <c r="AT14" s="92"/>
      <c r="AU14" s="92"/>
      <c r="AV14" s="92"/>
      <c r="AW14" s="92"/>
    </row>
    <row r="15" spans="1:49" ht="81.75" customHeight="1">
      <c r="A15" s="92"/>
      <c r="B15" s="92"/>
      <c r="C15" s="321"/>
      <c r="D15" s="337"/>
      <c r="E15" s="321"/>
      <c r="F15" s="339"/>
      <c r="G15" s="128"/>
      <c r="H15" s="130"/>
      <c r="I15" s="214"/>
      <c r="J15" s="214"/>
      <c r="K15" s="214"/>
      <c r="L15" s="218"/>
      <c r="M15" s="211"/>
      <c r="N15" s="254"/>
      <c r="O15" s="224" t="s">
        <v>1225</v>
      </c>
      <c r="P15" s="228" t="s">
        <v>1111</v>
      </c>
      <c r="Q15" s="226" t="s">
        <v>1226</v>
      </c>
      <c r="R15" s="217"/>
      <c r="S15" s="134"/>
      <c r="T15" s="267"/>
      <c r="U15" s="281"/>
      <c r="V15" s="267"/>
      <c r="W15" s="267"/>
      <c r="X15" s="267"/>
      <c r="Y15" s="267"/>
      <c r="Z15" s="279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</row>
    <row r="16" spans="1:49" ht="154.5" customHeight="1">
      <c r="A16" s="92"/>
      <c r="B16" s="92"/>
      <c r="C16" s="321"/>
      <c r="D16" s="337"/>
      <c r="E16" s="321"/>
      <c r="F16" s="339"/>
      <c r="G16" s="128"/>
      <c r="H16" s="130"/>
      <c r="I16" s="214"/>
      <c r="J16" s="214"/>
      <c r="K16" s="214"/>
      <c r="L16" s="135"/>
      <c r="M16" s="211"/>
      <c r="N16" s="254"/>
      <c r="O16" s="223" t="s">
        <v>1222</v>
      </c>
      <c r="P16" s="228" t="s">
        <v>1111</v>
      </c>
      <c r="Q16" s="226" t="s">
        <v>1223</v>
      </c>
      <c r="R16" s="217"/>
      <c r="S16" s="134"/>
      <c r="T16" s="267"/>
      <c r="U16" s="281"/>
      <c r="V16" s="267"/>
      <c r="W16" s="267"/>
      <c r="X16" s="267"/>
      <c r="Y16" s="267"/>
      <c r="Z16" s="280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</row>
    <row r="17" spans="1:49" ht="123" customHeight="1">
      <c r="A17" s="92"/>
      <c r="B17" s="92"/>
      <c r="C17" s="286"/>
      <c r="D17" s="288"/>
      <c r="E17" s="286"/>
      <c r="F17" s="340"/>
      <c r="G17" s="128"/>
      <c r="H17" s="130"/>
      <c r="I17" s="215"/>
      <c r="J17" s="215"/>
      <c r="K17" s="215"/>
      <c r="L17" s="236" t="s">
        <v>1159</v>
      </c>
      <c r="M17" s="235" t="s">
        <v>1160</v>
      </c>
      <c r="N17" s="255" t="s">
        <v>1161</v>
      </c>
      <c r="O17" s="233" t="s">
        <v>1219</v>
      </c>
      <c r="P17" s="206" t="s">
        <v>1111</v>
      </c>
      <c r="Q17" s="207" t="s">
        <v>1220</v>
      </c>
      <c r="R17" s="217"/>
      <c r="S17" s="134"/>
      <c r="T17" s="244"/>
      <c r="U17" s="143"/>
      <c r="V17" s="244"/>
      <c r="W17" s="244"/>
      <c r="X17" s="244"/>
      <c r="Y17" s="244"/>
      <c r="Z17" s="137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</row>
    <row r="18" spans="1:49" ht="33.75" customHeight="1">
      <c r="A18" s="92"/>
      <c r="B18" s="91"/>
      <c r="C18" s="139" t="s">
        <v>1065</v>
      </c>
      <c r="D18" s="138" t="s">
        <v>1066</v>
      </c>
      <c r="E18" s="126" t="s">
        <v>1067</v>
      </c>
      <c r="F18" s="128"/>
      <c r="G18" s="128"/>
      <c r="H18" s="128"/>
      <c r="I18" s="127"/>
      <c r="J18" s="149"/>
      <c r="K18" s="149"/>
      <c r="L18" s="140"/>
      <c r="M18" s="141"/>
      <c r="N18" s="256"/>
      <c r="O18" s="142"/>
      <c r="P18" s="149"/>
      <c r="Q18" s="149"/>
      <c r="R18" s="133"/>
      <c r="S18" s="133"/>
      <c r="T18" s="143"/>
      <c r="U18" s="143"/>
      <c r="V18" s="143"/>
      <c r="W18" s="143"/>
      <c r="X18" s="143"/>
      <c r="Y18" s="143"/>
      <c r="Z18" s="144"/>
      <c r="AA18" s="92"/>
      <c r="AB18" s="92"/>
      <c r="AC18" s="92" t="s">
        <v>47</v>
      </c>
      <c r="AD18" s="92" t="s">
        <v>48</v>
      </c>
      <c r="AE18" s="92" t="s">
        <v>761</v>
      </c>
      <c r="AF18" s="92" t="s">
        <v>762</v>
      </c>
      <c r="AG18" s="92" t="s">
        <v>654</v>
      </c>
      <c r="AH18" s="92" t="s">
        <v>655</v>
      </c>
      <c r="AI18" s="92" t="s">
        <v>562</v>
      </c>
      <c r="AJ18" s="92" t="s">
        <v>178</v>
      </c>
      <c r="AK18" s="92" t="s">
        <v>179</v>
      </c>
      <c r="AL18" s="92" t="s">
        <v>927</v>
      </c>
      <c r="AM18" s="92" t="s">
        <v>928</v>
      </c>
      <c r="AN18" s="92" t="s">
        <v>929</v>
      </c>
      <c r="AO18" s="92" t="s">
        <v>930</v>
      </c>
      <c r="AP18" s="92" t="s">
        <v>931</v>
      </c>
      <c r="AQ18" s="92" t="s">
        <v>932</v>
      </c>
      <c r="AR18" s="92" t="s">
        <v>892</v>
      </c>
      <c r="AS18" s="92" t="s">
        <v>893</v>
      </c>
      <c r="AT18" s="92"/>
      <c r="AU18" s="92"/>
      <c r="AV18" s="92"/>
      <c r="AW18" s="92"/>
    </row>
    <row r="19" spans="1:49" ht="115.5" customHeight="1">
      <c r="A19" s="92"/>
      <c r="B19" s="91"/>
      <c r="C19" s="139" t="s">
        <v>650</v>
      </c>
      <c r="D19" s="138" t="s">
        <v>421</v>
      </c>
      <c r="E19" s="139" t="s">
        <v>422</v>
      </c>
      <c r="F19" s="128"/>
      <c r="G19" s="128"/>
      <c r="H19" s="128"/>
      <c r="I19" s="128"/>
      <c r="J19" s="128"/>
      <c r="K19" s="128"/>
      <c r="L19" s="128"/>
      <c r="M19" s="128"/>
      <c r="N19" s="162"/>
      <c r="O19" s="145"/>
      <c r="P19" s="128"/>
      <c r="Q19" s="128"/>
      <c r="R19" s="133"/>
      <c r="S19" s="133"/>
      <c r="T19" s="143"/>
      <c r="U19" s="143"/>
      <c r="V19" s="143"/>
      <c r="W19" s="143"/>
      <c r="X19" s="143"/>
      <c r="Y19" s="143"/>
      <c r="Z19" s="144"/>
      <c r="AA19" s="92"/>
      <c r="AB19" s="92"/>
      <c r="AC19" s="92" t="s">
        <v>532</v>
      </c>
      <c r="AD19" s="92" t="s">
        <v>361</v>
      </c>
      <c r="AE19" s="92" t="s">
        <v>362</v>
      </c>
      <c r="AF19" s="92" t="s">
        <v>728</v>
      </c>
      <c r="AG19" s="92" t="s">
        <v>389</v>
      </c>
      <c r="AH19" s="92" t="s">
        <v>390</v>
      </c>
      <c r="AI19" s="92" t="s">
        <v>730</v>
      </c>
      <c r="AJ19" s="92" t="s">
        <v>98</v>
      </c>
      <c r="AK19" s="92" t="s">
        <v>703</v>
      </c>
      <c r="AL19" s="92" t="s">
        <v>704</v>
      </c>
      <c r="AM19" s="92" t="s">
        <v>705</v>
      </c>
      <c r="AN19" s="92" t="s">
        <v>706</v>
      </c>
      <c r="AO19" s="92" t="s">
        <v>707</v>
      </c>
      <c r="AP19" s="92" t="s">
        <v>708</v>
      </c>
      <c r="AQ19" s="92" t="s">
        <v>1005</v>
      </c>
      <c r="AR19" s="92" t="s">
        <v>1006</v>
      </c>
      <c r="AS19" s="92" t="s">
        <v>1007</v>
      </c>
      <c r="AT19" s="92"/>
      <c r="AU19" s="92"/>
      <c r="AV19" s="92"/>
      <c r="AW19" s="92"/>
    </row>
    <row r="20" spans="1:49" ht="86.25" customHeight="1">
      <c r="A20" s="92"/>
      <c r="B20" s="91"/>
      <c r="C20" s="139" t="s">
        <v>135</v>
      </c>
      <c r="D20" s="138" t="s">
        <v>899</v>
      </c>
      <c r="E20" s="139" t="s">
        <v>900</v>
      </c>
      <c r="F20" s="132" t="s">
        <v>1099</v>
      </c>
      <c r="G20" s="132"/>
      <c r="H20" s="132"/>
      <c r="I20" s="146" t="s">
        <v>1121</v>
      </c>
      <c r="J20" s="136" t="s">
        <v>1122</v>
      </c>
      <c r="K20" s="136" t="s">
        <v>1123</v>
      </c>
      <c r="L20" s="146" t="s">
        <v>1124</v>
      </c>
      <c r="M20" s="136" t="s">
        <v>1125</v>
      </c>
      <c r="N20" s="257" t="s">
        <v>1126</v>
      </c>
      <c r="O20" s="208" t="s">
        <v>1238</v>
      </c>
      <c r="P20" s="128"/>
      <c r="Q20" s="128"/>
      <c r="R20" s="133"/>
      <c r="S20" s="133"/>
      <c r="T20" s="143">
        <v>260</v>
      </c>
      <c r="U20" s="245">
        <v>241.5</v>
      </c>
      <c r="V20" s="143">
        <v>0</v>
      </c>
      <c r="W20" s="143">
        <v>0</v>
      </c>
      <c r="X20" s="143">
        <v>0</v>
      </c>
      <c r="Y20" s="143"/>
      <c r="Z20" s="144"/>
      <c r="AA20" s="92"/>
      <c r="AB20" s="92"/>
      <c r="AC20" s="92" t="s">
        <v>1011</v>
      </c>
      <c r="AD20" s="92" t="s">
        <v>652</v>
      </c>
      <c r="AE20" s="92" t="s">
        <v>653</v>
      </c>
      <c r="AF20" s="92" t="s">
        <v>197</v>
      </c>
      <c r="AG20" s="92" t="s">
        <v>496</v>
      </c>
      <c r="AH20" s="92" t="s">
        <v>497</v>
      </c>
      <c r="AI20" s="92" t="s">
        <v>1013</v>
      </c>
      <c r="AJ20" s="92" t="s">
        <v>377</v>
      </c>
      <c r="AK20" s="92" t="s">
        <v>378</v>
      </c>
      <c r="AL20" s="92" t="s">
        <v>379</v>
      </c>
      <c r="AM20" s="92" t="s">
        <v>365</v>
      </c>
      <c r="AN20" s="92" t="s">
        <v>119</v>
      </c>
      <c r="AO20" s="92" t="s">
        <v>120</v>
      </c>
      <c r="AP20" s="92" t="s">
        <v>121</v>
      </c>
      <c r="AQ20" s="92" t="s">
        <v>122</v>
      </c>
      <c r="AR20" s="92" t="s">
        <v>123</v>
      </c>
      <c r="AS20" s="92" t="s">
        <v>124</v>
      </c>
      <c r="AT20" s="92"/>
      <c r="AU20" s="92"/>
      <c r="AV20" s="92"/>
      <c r="AW20" s="92"/>
    </row>
    <row r="21" spans="1:49" ht="69" customHeight="1">
      <c r="A21" s="92"/>
      <c r="B21" s="91"/>
      <c r="C21" s="139" t="s">
        <v>901</v>
      </c>
      <c r="D21" s="138" t="s">
        <v>256</v>
      </c>
      <c r="E21" s="139" t="s">
        <v>257</v>
      </c>
      <c r="F21" s="128"/>
      <c r="G21" s="128"/>
      <c r="H21" s="128"/>
      <c r="I21" s="128"/>
      <c r="J21" s="128"/>
      <c r="K21" s="128"/>
      <c r="L21" s="128"/>
      <c r="M21" s="128"/>
      <c r="N21" s="162"/>
      <c r="O21" s="145"/>
      <c r="P21" s="128"/>
      <c r="Q21" s="128"/>
      <c r="R21" s="133"/>
      <c r="S21" s="133"/>
      <c r="T21" s="143"/>
      <c r="U21" s="143"/>
      <c r="V21" s="143"/>
      <c r="W21" s="143"/>
      <c r="X21" s="143"/>
      <c r="Y21" s="143"/>
      <c r="Z21" s="144"/>
      <c r="AA21" s="92"/>
      <c r="AB21" s="92"/>
      <c r="AC21" s="92" t="s">
        <v>13</v>
      </c>
      <c r="AD21" s="92" t="s">
        <v>14</v>
      </c>
      <c r="AE21" s="92" t="s">
        <v>991</v>
      </c>
      <c r="AF21" s="92" t="s">
        <v>992</v>
      </c>
      <c r="AG21" s="92" t="s">
        <v>993</v>
      </c>
      <c r="AH21" s="92" t="s">
        <v>994</v>
      </c>
      <c r="AI21" s="92" t="s">
        <v>995</v>
      </c>
      <c r="AJ21" s="92" t="s">
        <v>996</v>
      </c>
      <c r="AK21" s="92" t="s">
        <v>15</v>
      </c>
      <c r="AL21" s="92" t="s">
        <v>16</v>
      </c>
      <c r="AM21" s="92" t="s">
        <v>17</v>
      </c>
      <c r="AN21" s="92" t="s">
        <v>18</v>
      </c>
      <c r="AO21" s="92" t="s">
        <v>507</v>
      </c>
      <c r="AP21" s="92" t="s">
        <v>508</v>
      </c>
      <c r="AQ21" s="92" t="s">
        <v>509</v>
      </c>
      <c r="AR21" s="92" t="s">
        <v>510</v>
      </c>
      <c r="AS21" s="92" t="s">
        <v>661</v>
      </c>
      <c r="AT21" s="92"/>
      <c r="AU21" s="92"/>
      <c r="AV21" s="92"/>
      <c r="AW21" s="92"/>
    </row>
    <row r="22" spans="1:49" ht="42.75" customHeight="1">
      <c r="A22" s="92"/>
      <c r="B22" s="91"/>
      <c r="C22" s="139" t="s">
        <v>303</v>
      </c>
      <c r="D22" s="138" t="s">
        <v>775</v>
      </c>
      <c r="E22" s="139" t="s">
        <v>46</v>
      </c>
      <c r="F22" s="128"/>
      <c r="G22" s="128"/>
      <c r="H22" s="128"/>
      <c r="I22" s="128"/>
      <c r="J22" s="128"/>
      <c r="K22" s="128"/>
      <c r="L22" s="128"/>
      <c r="M22" s="128"/>
      <c r="N22" s="162"/>
      <c r="O22" s="145"/>
      <c r="P22" s="128"/>
      <c r="Q22" s="128"/>
      <c r="R22" s="133"/>
      <c r="S22" s="133"/>
      <c r="T22" s="143"/>
      <c r="U22" s="143"/>
      <c r="V22" s="143"/>
      <c r="W22" s="143"/>
      <c r="X22" s="143"/>
      <c r="Y22" s="143"/>
      <c r="Z22" s="133"/>
      <c r="AA22" s="92"/>
      <c r="AB22" s="92"/>
      <c r="AC22" s="92" t="s">
        <v>868</v>
      </c>
      <c r="AD22" s="92" t="s">
        <v>585</v>
      </c>
      <c r="AE22" s="92" t="s">
        <v>586</v>
      </c>
      <c r="AF22" s="92" t="s">
        <v>587</v>
      </c>
      <c r="AG22" s="92" t="s">
        <v>588</v>
      </c>
      <c r="AH22" s="92" t="s">
        <v>589</v>
      </c>
      <c r="AI22" s="92" t="s">
        <v>590</v>
      </c>
      <c r="AJ22" s="92" t="s">
        <v>591</v>
      </c>
      <c r="AK22" s="92" t="s">
        <v>592</v>
      </c>
      <c r="AL22" s="92" t="s">
        <v>10</v>
      </c>
      <c r="AM22" s="92" t="s">
        <v>11</v>
      </c>
      <c r="AN22" s="92" t="s">
        <v>304</v>
      </c>
      <c r="AO22" s="92" t="s">
        <v>305</v>
      </c>
      <c r="AP22" s="92" t="s">
        <v>306</v>
      </c>
      <c r="AQ22" s="92" t="s">
        <v>760</v>
      </c>
      <c r="AR22" s="92" t="s">
        <v>315</v>
      </c>
      <c r="AS22" s="92" t="s">
        <v>316</v>
      </c>
      <c r="AT22" s="92"/>
      <c r="AU22" s="92"/>
      <c r="AV22" s="92"/>
      <c r="AW22" s="92"/>
    </row>
    <row r="23" spans="1:49" ht="105.75" customHeight="1">
      <c r="A23" s="92"/>
      <c r="B23" s="92"/>
      <c r="C23" s="285" t="s">
        <v>894</v>
      </c>
      <c r="D23" s="287" t="s">
        <v>36</v>
      </c>
      <c r="E23" s="285" t="s">
        <v>850</v>
      </c>
      <c r="F23" s="289" t="s">
        <v>1098</v>
      </c>
      <c r="G23" s="128"/>
      <c r="H23" s="128"/>
      <c r="I23" s="129" t="s">
        <v>1121</v>
      </c>
      <c r="J23" s="129" t="s">
        <v>1122</v>
      </c>
      <c r="K23" s="129" t="s">
        <v>1123</v>
      </c>
      <c r="L23" s="128"/>
      <c r="M23" s="128"/>
      <c r="N23" s="162"/>
      <c r="O23" s="148"/>
      <c r="P23" s="128"/>
      <c r="Q23" s="132"/>
      <c r="R23" s="133"/>
      <c r="S23" s="133"/>
      <c r="T23" s="143"/>
      <c r="U23" s="143"/>
      <c r="V23" s="143"/>
      <c r="W23" s="143"/>
      <c r="X23" s="143"/>
      <c r="Y23" s="143"/>
      <c r="Z23" s="144"/>
      <c r="AA23" s="92"/>
      <c r="AB23" s="92"/>
      <c r="AC23" s="92" t="s">
        <v>319</v>
      </c>
      <c r="AD23" s="92" t="s">
        <v>320</v>
      </c>
      <c r="AE23" s="92" t="s">
        <v>391</v>
      </c>
      <c r="AF23" s="92" t="s">
        <v>511</v>
      </c>
      <c r="AG23" s="92" t="s">
        <v>512</v>
      </c>
      <c r="AH23" s="92" t="s">
        <v>513</v>
      </c>
      <c r="AI23" s="92" t="s">
        <v>514</v>
      </c>
      <c r="AJ23" s="92" t="s">
        <v>515</v>
      </c>
      <c r="AK23" s="92" t="s">
        <v>559</v>
      </c>
      <c r="AL23" s="92" t="s">
        <v>285</v>
      </c>
      <c r="AM23" s="92" t="s">
        <v>286</v>
      </c>
      <c r="AN23" s="92" t="s">
        <v>287</v>
      </c>
      <c r="AO23" s="92" t="s">
        <v>519</v>
      </c>
      <c r="AP23" s="92" t="s">
        <v>520</v>
      </c>
      <c r="AQ23" s="92" t="s">
        <v>521</v>
      </c>
      <c r="AR23" s="92" t="s">
        <v>522</v>
      </c>
      <c r="AS23" s="92" t="s">
        <v>595</v>
      </c>
      <c r="AT23" s="92"/>
      <c r="AU23" s="92"/>
      <c r="AV23" s="92"/>
      <c r="AW23" s="92"/>
    </row>
    <row r="24" spans="1:49" ht="69" customHeight="1">
      <c r="A24" s="92"/>
      <c r="B24" s="92"/>
      <c r="C24" s="286"/>
      <c r="D24" s="288"/>
      <c r="E24" s="286"/>
      <c r="F24" s="290"/>
      <c r="G24" s="128"/>
      <c r="H24" s="128"/>
      <c r="I24" s="136" t="s">
        <v>1166</v>
      </c>
      <c r="J24" s="136" t="s">
        <v>1167</v>
      </c>
      <c r="K24" s="136" t="s">
        <v>1168</v>
      </c>
      <c r="L24" s="128"/>
      <c r="M24" s="128"/>
      <c r="N24" s="162"/>
      <c r="O24" s="148"/>
      <c r="P24" s="128"/>
      <c r="Q24" s="132"/>
      <c r="R24" s="133"/>
      <c r="S24" s="133"/>
      <c r="T24" s="143"/>
      <c r="U24" s="143"/>
      <c r="V24" s="143"/>
      <c r="W24" s="143"/>
      <c r="X24" s="143"/>
      <c r="Y24" s="143"/>
      <c r="Z24" s="144"/>
      <c r="AA24" s="92"/>
      <c r="AB24" s="92"/>
      <c r="AC24" s="92" t="s">
        <v>897</v>
      </c>
      <c r="AD24" s="92" t="s">
        <v>835</v>
      </c>
      <c r="AE24" s="92" t="s">
        <v>836</v>
      </c>
      <c r="AF24" s="92" t="s">
        <v>710</v>
      </c>
      <c r="AG24" s="92" t="s">
        <v>711</v>
      </c>
      <c r="AH24" s="92" t="s">
        <v>712</v>
      </c>
      <c r="AI24" s="92" t="s">
        <v>713</v>
      </c>
      <c r="AJ24" s="92" t="s">
        <v>714</v>
      </c>
      <c r="AK24" s="92" t="s">
        <v>715</v>
      </c>
      <c r="AL24" s="92" t="s">
        <v>276</v>
      </c>
      <c r="AM24" s="92" t="s">
        <v>277</v>
      </c>
      <c r="AN24" s="92" t="s">
        <v>278</v>
      </c>
      <c r="AO24" s="92" t="s">
        <v>279</v>
      </c>
      <c r="AP24" s="92" t="s">
        <v>498</v>
      </c>
      <c r="AQ24" s="92" t="s">
        <v>499</v>
      </c>
      <c r="AR24" s="92" t="s">
        <v>500</v>
      </c>
      <c r="AS24" s="92" t="s">
        <v>501</v>
      </c>
      <c r="AT24" s="92"/>
      <c r="AU24" s="92"/>
      <c r="AV24" s="92"/>
      <c r="AW24" s="92"/>
    </row>
    <row r="25" spans="1:49" ht="31.5" customHeight="1">
      <c r="A25" s="92"/>
      <c r="B25" s="92"/>
      <c r="C25" s="139" t="s">
        <v>1008</v>
      </c>
      <c r="D25" s="138" t="s">
        <v>1009</v>
      </c>
      <c r="E25" s="139" t="s">
        <v>1010</v>
      </c>
      <c r="F25" s="128"/>
      <c r="G25" s="128"/>
      <c r="H25" s="128"/>
      <c r="I25" s="128"/>
      <c r="J25" s="128"/>
      <c r="K25" s="128"/>
      <c r="L25" s="128"/>
      <c r="M25" s="128"/>
      <c r="N25" s="162"/>
      <c r="O25" s="145"/>
      <c r="P25" s="128"/>
      <c r="Q25" s="128"/>
      <c r="R25" s="133"/>
      <c r="S25" s="133"/>
      <c r="T25" s="143"/>
      <c r="U25" s="143"/>
      <c r="V25" s="143"/>
      <c r="W25" s="143"/>
      <c r="X25" s="143"/>
      <c r="Y25" s="143"/>
      <c r="Z25" s="144"/>
      <c r="AA25" s="92"/>
      <c r="AB25" s="92"/>
      <c r="AC25" s="92" t="s">
        <v>787</v>
      </c>
      <c r="AD25" s="92" t="s">
        <v>788</v>
      </c>
      <c r="AE25" s="92" t="s">
        <v>789</v>
      </c>
      <c r="AF25" s="92" t="s">
        <v>790</v>
      </c>
      <c r="AG25" s="92" t="s">
        <v>791</v>
      </c>
      <c r="AH25" s="92" t="s">
        <v>792</v>
      </c>
      <c r="AI25" s="92" t="s">
        <v>793</v>
      </c>
      <c r="AJ25" s="92" t="s">
        <v>794</v>
      </c>
      <c r="AK25" s="92" t="s">
        <v>795</v>
      </c>
      <c r="AL25" s="92" t="s">
        <v>796</v>
      </c>
      <c r="AM25" s="92" t="s">
        <v>797</v>
      </c>
      <c r="AN25" s="92" t="s">
        <v>310</v>
      </c>
      <c r="AO25" s="92" t="s">
        <v>311</v>
      </c>
      <c r="AP25" s="92" t="s">
        <v>312</v>
      </c>
      <c r="AQ25" s="92" t="s">
        <v>313</v>
      </c>
      <c r="AR25" s="92" t="s">
        <v>314</v>
      </c>
      <c r="AS25" s="92" t="s">
        <v>383</v>
      </c>
      <c r="AT25" s="92"/>
      <c r="AU25" s="92"/>
      <c r="AV25" s="92"/>
      <c r="AW25" s="92"/>
    </row>
    <row r="26" spans="1:49" ht="31.5" customHeight="1">
      <c r="A26" s="92"/>
      <c r="B26" s="92"/>
      <c r="C26" s="139" t="s">
        <v>125</v>
      </c>
      <c r="D26" s="138" t="s">
        <v>126</v>
      </c>
      <c r="E26" s="139" t="s">
        <v>12</v>
      </c>
      <c r="F26" s="128"/>
      <c r="G26" s="128"/>
      <c r="H26" s="128"/>
      <c r="I26" s="128"/>
      <c r="J26" s="128"/>
      <c r="K26" s="128"/>
      <c r="L26" s="128"/>
      <c r="M26" s="128"/>
      <c r="N26" s="162"/>
      <c r="O26" s="145"/>
      <c r="P26" s="128"/>
      <c r="Q26" s="128"/>
      <c r="R26" s="133"/>
      <c r="S26" s="133"/>
      <c r="T26" s="143"/>
      <c r="U26" s="143"/>
      <c r="V26" s="143"/>
      <c r="W26" s="143"/>
      <c r="X26" s="143"/>
      <c r="Y26" s="143"/>
      <c r="Z26" s="144"/>
      <c r="AA26" s="92"/>
      <c r="AB26" s="92"/>
      <c r="AC26" s="92" t="s">
        <v>756</v>
      </c>
      <c r="AD26" s="92" t="s">
        <v>757</v>
      </c>
      <c r="AE26" s="92" t="s">
        <v>758</v>
      </c>
      <c r="AF26" s="92" t="s">
        <v>759</v>
      </c>
      <c r="AG26" s="92" t="s">
        <v>656</v>
      </c>
      <c r="AH26" s="92" t="s">
        <v>809</v>
      </c>
      <c r="AI26" s="92" t="s">
        <v>153</v>
      </c>
      <c r="AJ26" s="92" t="s">
        <v>154</v>
      </c>
      <c r="AK26" s="92" t="s">
        <v>155</v>
      </c>
      <c r="AL26" s="92" t="s">
        <v>20</v>
      </c>
      <c r="AM26" s="92" t="s">
        <v>21</v>
      </c>
      <c r="AN26" s="92" t="s">
        <v>22</v>
      </c>
      <c r="AO26" s="92" t="s">
        <v>23</v>
      </c>
      <c r="AP26" s="92" t="s">
        <v>24</v>
      </c>
      <c r="AQ26" s="92" t="s">
        <v>25</v>
      </c>
      <c r="AR26" s="92" t="s">
        <v>26</v>
      </c>
      <c r="AS26" s="92" t="s">
        <v>684</v>
      </c>
      <c r="AT26" s="92"/>
      <c r="AU26" s="92"/>
      <c r="AV26" s="92"/>
      <c r="AW26" s="92"/>
    </row>
    <row r="27" spans="1:49" ht="83.25" customHeight="1">
      <c r="A27" s="92"/>
      <c r="B27" s="91"/>
      <c r="C27" s="139" t="s">
        <v>662</v>
      </c>
      <c r="D27" s="138" t="s">
        <v>768</v>
      </c>
      <c r="E27" s="139" t="s">
        <v>867</v>
      </c>
      <c r="F27" s="131" t="s">
        <v>1098</v>
      </c>
      <c r="G27" s="128"/>
      <c r="H27" s="128"/>
      <c r="I27" s="146" t="s">
        <v>1121</v>
      </c>
      <c r="J27" s="127" t="s">
        <v>1169</v>
      </c>
      <c r="K27" s="136" t="s">
        <v>1133</v>
      </c>
      <c r="L27" s="128"/>
      <c r="M27" s="128"/>
      <c r="N27" s="162"/>
      <c r="O27" s="145"/>
      <c r="P27" s="128"/>
      <c r="Q27" s="128"/>
      <c r="R27" s="133"/>
      <c r="S27" s="133"/>
      <c r="T27" s="143"/>
      <c r="U27" s="143"/>
      <c r="V27" s="143"/>
      <c r="W27" s="143"/>
      <c r="X27" s="143"/>
      <c r="Y27" s="143"/>
      <c r="Z27" s="144"/>
      <c r="AA27" s="92"/>
      <c r="AB27" s="92"/>
      <c r="AC27" s="92" t="s">
        <v>516</v>
      </c>
      <c r="AD27" s="92" t="s">
        <v>517</v>
      </c>
      <c r="AE27" s="92" t="s">
        <v>518</v>
      </c>
      <c r="AF27" s="92" t="s">
        <v>260</v>
      </c>
      <c r="AG27" s="92" t="s">
        <v>261</v>
      </c>
      <c r="AH27" s="92" t="s">
        <v>262</v>
      </c>
      <c r="AI27" s="92" t="s">
        <v>263</v>
      </c>
      <c r="AJ27" s="92" t="s">
        <v>264</v>
      </c>
      <c r="AK27" s="92" t="s">
        <v>702</v>
      </c>
      <c r="AL27" s="92" t="s">
        <v>676</v>
      </c>
      <c r="AM27" s="92" t="s">
        <v>677</v>
      </c>
      <c r="AN27" s="92" t="s">
        <v>678</v>
      </c>
      <c r="AO27" s="92" t="s">
        <v>213</v>
      </c>
      <c r="AP27" s="92" t="s">
        <v>214</v>
      </c>
      <c r="AQ27" s="92" t="s">
        <v>215</v>
      </c>
      <c r="AR27" s="92" t="s">
        <v>574</v>
      </c>
      <c r="AS27" s="92" t="s">
        <v>575</v>
      </c>
      <c r="AT27" s="92"/>
      <c r="AU27" s="92"/>
      <c r="AV27" s="92"/>
      <c r="AW27" s="92"/>
    </row>
    <row r="28" spans="1:49" ht="70.5" customHeight="1">
      <c r="A28" s="92"/>
      <c r="B28" s="91"/>
      <c r="C28" s="139" t="s">
        <v>317</v>
      </c>
      <c r="D28" s="138" t="s">
        <v>225</v>
      </c>
      <c r="E28" s="139" t="s">
        <v>318</v>
      </c>
      <c r="F28" s="150" t="s">
        <v>1170</v>
      </c>
      <c r="G28" s="128"/>
      <c r="H28" s="128"/>
      <c r="I28" s="146" t="s">
        <v>1121</v>
      </c>
      <c r="J28" s="127" t="s">
        <v>1169</v>
      </c>
      <c r="K28" s="136" t="s">
        <v>1133</v>
      </c>
      <c r="L28" s="128"/>
      <c r="M28" s="128"/>
      <c r="N28" s="162"/>
      <c r="O28" s="151" t="s">
        <v>1238</v>
      </c>
      <c r="P28" s="128"/>
      <c r="Q28" s="128"/>
      <c r="R28" s="133"/>
      <c r="S28" s="133"/>
      <c r="T28" s="244">
        <f>277.3+1100</f>
        <v>1377.3</v>
      </c>
      <c r="U28" s="244">
        <v>1125.737</v>
      </c>
      <c r="V28" s="244">
        <v>300</v>
      </c>
      <c r="W28" s="244">
        <f>327+1417</f>
        <v>1744</v>
      </c>
      <c r="X28" s="244">
        <f>347+1502</f>
        <v>1849</v>
      </c>
      <c r="Y28" s="244">
        <f>X28*107.5/100</f>
        <v>1987.675</v>
      </c>
      <c r="Z28" s="144"/>
      <c r="AA28" s="92"/>
      <c r="AB28" s="92"/>
      <c r="AC28" s="92" t="s">
        <v>301</v>
      </c>
      <c r="AD28" s="92" t="s">
        <v>127</v>
      </c>
      <c r="AE28" s="92" t="s">
        <v>128</v>
      </c>
      <c r="AF28" s="92" t="s">
        <v>129</v>
      </c>
      <c r="AG28" s="92" t="s">
        <v>130</v>
      </c>
      <c r="AH28" s="92" t="s">
        <v>131</v>
      </c>
      <c r="AI28" s="92" t="s">
        <v>863</v>
      </c>
      <c r="AJ28" s="92" t="s">
        <v>864</v>
      </c>
      <c r="AK28" s="92" t="s">
        <v>865</v>
      </c>
      <c r="AL28" s="92" t="s">
        <v>866</v>
      </c>
      <c r="AM28" s="92" t="s">
        <v>783</v>
      </c>
      <c r="AN28" s="92" t="s">
        <v>784</v>
      </c>
      <c r="AO28" s="92" t="s">
        <v>337</v>
      </c>
      <c r="AP28" s="92" t="s">
        <v>478</v>
      </c>
      <c r="AQ28" s="92" t="s">
        <v>479</v>
      </c>
      <c r="AR28" s="92" t="s">
        <v>480</v>
      </c>
      <c r="AS28" s="92" t="s">
        <v>481</v>
      </c>
      <c r="AT28" s="92"/>
      <c r="AU28" s="92"/>
      <c r="AV28" s="92"/>
      <c r="AW28" s="92"/>
    </row>
    <row r="29" spans="1:49" ht="105" customHeight="1">
      <c r="A29" s="92"/>
      <c r="B29" s="91"/>
      <c r="C29" s="285" t="s">
        <v>596</v>
      </c>
      <c r="D29" s="291" t="s">
        <v>443</v>
      </c>
      <c r="E29" s="285" t="s">
        <v>896</v>
      </c>
      <c r="F29" s="274" t="s">
        <v>1171</v>
      </c>
      <c r="G29" s="128"/>
      <c r="H29" s="128"/>
      <c r="I29" s="276" t="s">
        <v>1121</v>
      </c>
      <c r="J29" s="296" t="s">
        <v>1169</v>
      </c>
      <c r="K29" s="298" t="s">
        <v>1133</v>
      </c>
      <c r="L29" s="152" t="s">
        <v>1172</v>
      </c>
      <c r="M29" s="129" t="s">
        <v>1129</v>
      </c>
      <c r="N29" s="254" t="s">
        <v>1173</v>
      </c>
      <c r="O29" s="258"/>
      <c r="P29" s="289" t="s">
        <v>1111</v>
      </c>
      <c r="Q29" s="300" t="s">
        <v>1174</v>
      </c>
      <c r="R29" s="133"/>
      <c r="S29" s="133"/>
      <c r="T29" s="270">
        <f>21600+533.77+166.23</f>
        <v>22300</v>
      </c>
      <c r="U29" s="270">
        <v>22203.739</v>
      </c>
      <c r="V29" s="270">
        <v>5964.67</v>
      </c>
      <c r="W29" s="270">
        <v>5450</v>
      </c>
      <c r="X29" s="270">
        <v>5778</v>
      </c>
      <c r="Y29" s="270">
        <f>X29*107.5/100</f>
        <v>6211.35</v>
      </c>
      <c r="Z29" s="278"/>
      <c r="AA29" s="92"/>
      <c r="AB29" s="92"/>
      <c r="AC29" s="92" t="s">
        <v>823</v>
      </c>
      <c r="AD29" s="92" t="s">
        <v>824</v>
      </c>
      <c r="AE29" s="92" t="s">
        <v>997</v>
      </c>
      <c r="AF29" s="92" t="s">
        <v>998</v>
      </c>
      <c r="AG29" s="92" t="s">
        <v>999</v>
      </c>
      <c r="AH29" s="92" t="s">
        <v>76</v>
      </c>
      <c r="AI29" s="92" t="s">
        <v>77</v>
      </c>
      <c r="AJ29" s="92" t="s">
        <v>475</v>
      </c>
      <c r="AK29" s="92" t="s">
        <v>476</v>
      </c>
      <c r="AL29" s="92" t="s">
        <v>477</v>
      </c>
      <c r="AM29" s="92" t="s">
        <v>665</v>
      </c>
      <c r="AN29" s="92" t="s">
        <v>666</v>
      </c>
      <c r="AO29" s="92" t="s">
        <v>667</v>
      </c>
      <c r="AP29" s="92" t="s">
        <v>668</v>
      </c>
      <c r="AQ29" s="92" t="s">
        <v>669</v>
      </c>
      <c r="AR29" s="92" t="s">
        <v>340</v>
      </c>
      <c r="AS29" s="92" t="s">
        <v>1000</v>
      </c>
      <c r="AT29" s="92"/>
      <c r="AU29" s="92"/>
      <c r="AV29" s="92"/>
      <c r="AW29" s="92"/>
    </row>
    <row r="30" spans="1:49" ht="52.5" customHeight="1">
      <c r="A30" s="92"/>
      <c r="B30" s="92"/>
      <c r="C30" s="286"/>
      <c r="D30" s="292"/>
      <c r="E30" s="286"/>
      <c r="F30" s="275"/>
      <c r="G30" s="128"/>
      <c r="H30" s="128"/>
      <c r="I30" s="277"/>
      <c r="J30" s="297"/>
      <c r="K30" s="299"/>
      <c r="L30" s="146" t="s">
        <v>1175</v>
      </c>
      <c r="M30" s="136" t="s">
        <v>1129</v>
      </c>
      <c r="N30" s="257" t="s">
        <v>1176</v>
      </c>
      <c r="O30" s="259"/>
      <c r="P30" s="290"/>
      <c r="Q30" s="301"/>
      <c r="R30" s="133"/>
      <c r="S30" s="133"/>
      <c r="T30" s="271"/>
      <c r="U30" s="271"/>
      <c r="V30" s="271"/>
      <c r="W30" s="271"/>
      <c r="X30" s="271"/>
      <c r="Y30" s="271"/>
      <c r="Z30" s="280"/>
      <c r="AA30" s="92"/>
      <c r="AB30" s="92"/>
      <c r="AC30" s="92" t="s">
        <v>1004</v>
      </c>
      <c r="AD30" s="92" t="s">
        <v>401</v>
      </c>
      <c r="AE30" s="92" t="s">
        <v>402</v>
      </c>
      <c r="AF30" s="92" t="s">
        <v>403</v>
      </c>
      <c r="AG30" s="92" t="s">
        <v>404</v>
      </c>
      <c r="AH30" s="92" t="s">
        <v>405</v>
      </c>
      <c r="AI30" s="92" t="s">
        <v>406</v>
      </c>
      <c r="AJ30" s="92" t="s">
        <v>407</v>
      </c>
      <c r="AK30" s="92" t="s">
        <v>408</v>
      </c>
      <c r="AL30" s="92" t="s">
        <v>633</v>
      </c>
      <c r="AM30" s="92" t="s">
        <v>739</v>
      </c>
      <c r="AN30" s="92" t="s">
        <v>426</v>
      </c>
      <c r="AO30" s="92" t="s">
        <v>427</v>
      </c>
      <c r="AP30" s="92" t="s">
        <v>380</v>
      </c>
      <c r="AQ30" s="92" t="s">
        <v>281</v>
      </c>
      <c r="AR30" s="92" t="s">
        <v>282</v>
      </c>
      <c r="AS30" s="92" t="s">
        <v>283</v>
      </c>
      <c r="AT30" s="92"/>
      <c r="AU30" s="92"/>
      <c r="AV30" s="92"/>
      <c r="AW30" s="92"/>
    </row>
    <row r="31" spans="1:49" ht="151.5" customHeight="1">
      <c r="A31" s="92"/>
      <c r="B31" s="92"/>
      <c r="C31" s="139" t="s">
        <v>502</v>
      </c>
      <c r="D31" s="153" t="s">
        <v>1177</v>
      </c>
      <c r="E31" s="139" t="s">
        <v>786</v>
      </c>
      <c r="F31" s="154" t="s">
        <v>873</v>
      </c>
      <c r="G31" s="128"/>
      <c r="H31" s="128"/>
      <c r="I31" s="146" t="s">
        <v>1121</v>
      </c>
      <c r="J31" s="136" t="s">
        <v>1169</v>
      </c>
      <c r="K31" s="136" t="s">
        <v>1133</v>
      </c>
      <c r="L31" s="127"/>
      <c r="M31" s="128"/>
      <c r="N31" s="162"/>
      <c r="O31" s="155"/>
      <c r="P31" s="128" t="s">
        <v>1111</v>
      </c>
      <c r="Q31" s="128" t="s">
        <v>1178</v>
      </c>
      <c r="R31" s="133"/>
      <c r="S31" s="133"/>
      <c r="T31" s="244">
        <f>1408.7-277.55</f>
        <v>1131.15</v>
      </c>
      <c r="U31" s="244">
        <v>867.066</v>
      </c>
      <c r="V31" s="244">
        <v>3250</v>
      </c>
      <c r="W31" s="244">
        <f>0+763+273</f>
        <v>1036</v>
      </c>
      <c r="X31" s="244">
        <f>0+809+289</f>
        <v>1098</v>
      </c>
      <c r="Y31" s="244">
        <f>X31*107.5/100</f>
        <v>1180.35</v>
      </c>
      <c r="Z31" s="144"/>
      <c r="AA31" s="92"/>
      <c r="AB31" s="92"/>
      <c r="AC31" s="92" t="s">
        <v>647</v>
      </c>
      <c r="AD31" s="92" t="s">
        <v>648</v>
      </c>
      <c r="AE31" s="92" t="s">
        <v>206</v>
      </c>
      <c r="AF31" s="92" t="s">
        <v>883</v>
      </c>
      <c r="AG31" s="92" t="s">
        <v>895</v>
      </c>
      <c r="AH31" s="92" t="s">
        <v>249</v>
      </c>
      <c r="AI31" s="92" t="s">
        <v>1073</v>
      </c>
      <c r="AJ31" s="92" t="s">
        <v>733</v>
      </c>
      <c r="AK31" s="92" t="s">
        <v>156</v>
      </c>
      <c r="AL31" s="92" t="s">
        <v>808</v>
      </c>
      <c r="AM31" s="92" t="s">
        <v>339</v>
      </c>
      <c r="AN31" s="92" t="s">
        <v>217</v>
      </c>
      <c r="AO31" s="92" t="s">
        <v>290</v>
      </c>
      <c r="AP31" s="92" t="s">
        <v>291</v>
      </c>
      <c r="AQ31" s="92" t="s">
        <v>292</v>
      </c>
      <c r="AR31" s="92" t="s">
        <v>293</v>
      </c>
      <c r="AS31" s="92" t="s">
        <v>294</v>
      </c>
      <c r="AT31" s="92"/>
      <c r="AU31" s="92"/>
      <c r="AV31" s="92"/>
      <c r="AW31" s="92"/>
    </row>
    <row r="32" spans="1:49" ht="81.75" customHeight="1">
      <c r="A32" s="92"/>
      <c r="B32" s="92"/>
      <c r="C32" s="139" t="s">
        <v>384</v>
      </c>
      <c r="D32" s="153" t="s">
        <v>754</v>
      </c>
      <c r="E32" s="139" t="s">
        <v>755</v>
      </c>
      <c r="F32" s="128"/>
      <c r="G32" s="128"/>
      <c r="H32" s="128"/>
      <c r="I32" s="128"/>
      <c r="J32" s="128"/>
      <c r="K32" s="128"/>
      <c r="L32" s="128"/>
      <c r="M32" s="128"/>
      <c r="N32" s="162"/>
      <c r="O32" s="145"/>
      <c r="P32" s="128"/>
      <c r="Q32" s="128"/>
      <c r="R32" s="133"/>
      <c r="S32" s="133"/>
      <c r="T32" s="143"/>
      <c r="U32" s="143"/>
      <c r="V32" s="143"/>
      <c r="W32" s="143"/>
      <c r="X32" s="143"/>
      <c r="Y32" s="143"/>
      <c r="Z32" s="144"/>
      <c r="AA32" s="92"/>
      <c r="AB32" s="92"/>
      <c r="AC32" s="92" t="s">
        <v>731</v>
      </c>
      <c r="AD32" s="92" t="s">
        <v>732</v>
      </c>
      <c r="AE32" s="92" t="s">
        <v>572</v>
      </c>
      <c r="AF32" s="92" t="s">
        <v>309</v>
      </c>
      <c r="AG32" s="92" t="s">
        <v>338</v>
      </c>
      <c r="AH32" s="92" t="s">
        <v>776</v>
      </c>
      <c r="AI32" s="92" t="s">
        <v>777</v>
      </c>
      <c r="AJ32" s="92" t="s">
        <v>60</v>
      </c>
      <c r="AK32" s="92" t="s">
        <v>61</v>
      </c>
      <c r="AL32" s="92" t="s">
        <v>62</v>
      </c>
      <c r="AM32" s="92" t="s">
        <v>63</v>
      </c>
      <c r="AN32" s="92" t="s">
        <v>64</v>
      </c>
      <c r="AO32" s="92" t="s">
        <v>65</v>
      </c>
      <c r="AP32" s="92" t="s">
        <v>66</v>
      </c>
      <c r="AQ32" s="92" t="s">
        <v>67</v>
      </c>
      <c r="AR32" s="92" t="s">
        <v>68</v>
      </c>
      <c r="AS32" s="92" t="s">
        <v>69</v>
      </c>
      <c r="AT32" s="92"/>
      <c r="AU32" s="92"/>
      <c r="AV32" s="92"/>
      <c r="AW32" s="92"/>
    </row>
    <row r="33" spans="1:49" ht="128.25" customHeight="1">
      <c r="A33" s="92"/>
      <c r="B33" s="92"/>
      <c r="C33" s="139" t="s">
        <v>750</v>
      </c>
      <c r="D33" s="156"/>
      <c r="E33" s="139" t="s">
        <v>1046</v>
      </c>
      <c r="F33" s="128"/>
      <c r="G33" s="128"/>
      <c r="H33" s="128"/>
      <c r="I33" s="128"/>
      <c r="J33" s="128"/>
      <c r="K33" s="128"/>
      <c r="L33" s="128"/>
      <c r="M33" s="128"/>
      <c r="N33" s="162"/>
      <c r="O33" s="145"/>
      <c r="P33" s="128"/>
      <c r="Q33" s="128"/>
      <c r="R33" s="133"/>
      <c r="S33" s="133"/>
      <c r="T33" s="143"/>
      <c r="U33" s="143"/>
      <c r="V33" s="143"/>
      <c r="W33" s="143"/>
      <c r="X33" s="143"/>
      <c r="Y33" s="143"/>
      <c r="Z33" s="144"/>
      <c r="AA33" s="92"/>
      <c r="AB33" s="92"/>
      <c r="AC33" s="92" t="s">
        <v>721</v>
      </c>
      <c r="AD33" s="92" t="s">
        <v>722</v>
      </c>
      <c r="AE33" s="92" t="s">
        <v>723</v>
      </c>
      <c r="AF33" s="92" t="s">
        <v>724</v>
      </c>
      <c r="AG33" s="92" t="s">
        <v>725</v>
      </c>
      <c r="AH33" s="92" t="s">
        <v>726</v>
      </c>
      <c r="AI33" s="92" t="s">
        <v>687</v>
      </c>
      <c r="AJ33" s="92" t="s">
        <v>688</v>
      </c>
      <c r="AK33" s="92" t="s">
        <v>689</v>
      </c>
      <c r="AL33" s="92" t="s">
        <v>690</v>
      </c>
      <c r="AM33" s="92" t="s">
        <v>691</v>
      </c>
      <c r="AN33" s="92" t="s">
        <v>692</v>
      </c>
      <c r="AO33" s="92" t="s">
        <v>693</v>
      </c>
      <c r="AP33" s="92" t="s">
        <v>763</v>
      </c>
      <c r="AQ33" s="92" t="s">
        <v>764</v>
      </c>
      <c r="AR33" s="92" t="s">
        <v>765</v>
      </c>
      <c r="AS33" s="92" t="s">
        <v>766</v>
      </c>
      <c r="AT33" s="92"/>
      <c r="AU33" s="92"/>
      <c r="AV33" s="92"/>
      <c r="AW33" s="92"/>
    </row>
    <row r="34" spans="1:49" ht="100.5" customHeight="1">
      <c r="A34" s="92"/>
      <c r="B34" s="92"/>
      <c r="C34" s="285" t="s">
        <v>576</v>
      </c>
      <c r="D34" s="287" t="s">
        <v>989</v>
      </c>
      <c r="E34" s="285" t="s">
        <v>577</v>
      </c>
      <c r="F34" s="302" t="s">
        <v>727</v>
      </c>
      <c r="G34" s="128"/>
      <c r="H34" s="128"/>
      <c r="I34" s="135" t="s">
        <v>1121</v>
      </c>
      <c r="J34" s="129" t="s">
        <v>1169</v>
      </c>
      <c r="K34" s="213" t="s">
        <v>1133</v>
      </c>
      <c r="L34" s="304" t="s">
        <v>1179</v>
      </c>
      <c r="M34" s="304" t="s">
        <v>1143</v>
      </c>
      <c r="N34" s="306" t="s">
        <v>1180</v>
      </c>
      <c r="O34" s="308" t="s">
        <v>1231</v>
      </c>
      <c r="P34" s="289" t="s">
        <v>1111</v>
      </c>
      <c r="Q34" s="289" t="s">
        <v>1181</v>
      </c>
      <c r="R34" s="133"/>
      <c r="S34" s="133"/>
      <c r="T34" s="268"/>
      <c r="U34" s="268"/>
      <c r="V34" s="268"/>
      <c r="W34" s="268"/>
      <c r="X34" s="268"/>
      <c r="Y34" s="268"/>
      <c r="Z34" s="278"/>
      <c r="AA34" s="92"/>
      <c r="AB34" s="92"/>
      <c r="AC34" s="92" t="s">
        <v>188</v>
      </c>
      <c r="AD34" s="92" t="s">
        <v>189</v>
      </c>
      <c r="AE34" s="92" t="s">
        <v>190</v>
      </c>
      <c r="AF34" s="92" t="s">
        <v>191</v>
      </c>
      <c r="AG34" s="92" t="s">
        <v>192</v>
      </c>
      <c r="AH34" s="92" t="s">
        <v>193</v>
      </c>
      <c r="AI34" s="92" t="s">
        <v>194</v>
      </c>
      <c r="AJ34" s="92" t="s">
        <v>195</v>
      </c>
      <c r="AK34" s="92" t="s">
        <v>196</v>
      </c>
      <c r="AL34" s="92" t="s">
        <v>157</v>
      </c>
      <c r="AM34" s="92" t="s">
        <v>158</v>
      </c>
      <c r="AN34" s="92" t="s">
        <v>159</v>
      </c>
      <c r="AO34" s="92" t="s">
        <v>160</v>
      </c>
      <c r="AP34" s="92" t="s">
        <v>161</v>
      </c>
      <c r="AQ34" s="92" t="s">
        <v>162</v>
      </c>
      <c r="AR34" s="92" t="s">
        <v>163</v>
      </c>
      <c r="AS34" s="92" t="s">
        <v>164</v>
      </c>
      <c r="AT34" s="92"/>
      <c r="AU34" s="92"/>
      <c r="AV34" s="92"/>
      <c r="AW34" s="92"/>
    </row>
    <row r="35" spans="1:49" ht="82.5" customHeight="1">
      <c r="A35" s="92"/>
      <c r="B35" s="92"/>
      <c r="C35" s="286"/>
      <c r="D35" s="288"/>
      <c r="E35" s="286"/>
      <c r="F35" s="303"/>
      <c r="G35" s="128"/>
      <c r="H35" s="128"/>
      <c r="I35" s="146" t="s">
        <v>1182</v>
      </c>
      <c r="J35" s="136" t="s">
        <v>1183</v>
      </c>
      <c r="K35" s="230" t="s">
        <v>1184</v>
      </c>
      <c r="L35" s="305"/>
      <c r="M35" s="305"/>
      <c r="N35" s="307"/>
      <c r="O35" s="309"/>
      <c r="P35" s="290"/>
      <c r="Q35" s="290"/>
      <c r="R35" s="133"/>
      <c r="S35" s="133"/>
      <c r="T35" s="269"/>
      <c r="U35" s="269"/>
      <c r="V35" s="269"/>
      <c r="W35" s="269"/>
      <c r="X35" s="269"/>
      <c r="Y35" s="269"/>
      <c r="Z35" s="280"/>
      <c r="AA35" s="92"/>
      <c r="AB35" s="92"/>
      <c r="AC35" s="92" t="s">
        <v>37</v>
      </c>
      <c r="AD35" s="92" t="s">
        <v>38</v>
      </c>
      <c r="AE35" s="92" t="s">
        <v>39</v>
      </c>
      <c r="AF35" s="92" t="s">
        <v>40</v>
      </c>
      <c r="AG35" s="92" t="s">
        <v>175</v>
      </c>
      <c r="AH35" s="92" t="s">
        <v>176</v>
      </c>
      <c r="AI35" s="92" t="s">
        <v>177</v>
      </c>
      <c r="AJ35" s="92" t="s">
        <v>820</v>
      </c>
      <c r="AK35" s="92" t="s">
        <v>769</v>
      </c>
      <c r="AL35" s="92" t="s">
        <v>770</v>
      </c>
      <c r="AM35" s="92" t="s">
        <v>771</v>
      </c>
      <c r="AN35" s="92" t="s">
        <v>772</v>
      </c>
      <c r="AO35" s="92" t="s">
        <v>773</v>
      </c>
      <c r="AP35" s="92" t="s">
        <v>300</v>
      </c>
      <c r="AQ35" s="92" t="s">
        <v>620</v>
      </c>
      <c r="AR35" s="92" t="s">
        <v>621</v>
      </c>
      <c r="AS35" s="92" t="s">
        <v>622</v>
      </c>
      <c r="AT35" s="92"/>
      <c r="AU35" s="92"/>
      <c r="AV35" s="92"/>
      <c r="AW35" s="92"/>
    </row>
    <row r="36" spans="1:49" ht="76.5" customHeight="1">
      <c r="A36" s="92"/>
      <c r="B36" s="92"/>
      <c r="C36" s="285" t="s">
        <v>482</v>
      </c>
      <c r="D36" s="287" t="s">
        <v>53</v>
      </c>
      <c r="E36" s="285" t="s">
        <v>822</v>
      </c>
      <c r="F36" s="302" t="s">
        <v>97</v>
      </c>
      <c r="G36" s="128"/>
      <c r="H36" s="128"/>
      <c r="I36" s="135" t="s">
        <v>1121</v>
      </c>
      <c r="J36" s="129" t="s">
        <v>1169</v>
      </c>
      <c r="K36" s="213" t="s">
        <v>1133</v>
      </c>
      <c r="L36" s="289"/>
      <c r="M36" s="289"/>
      <c r="N36" s="310"/>
      <c r="O36" s="312" t="s">
        <v>1230</v>
      </c>
      <c r="P36" s="289" t="s">
        <v>1111</v>
      </c>
      <c r="Q36" s="300" t="s">
        <v>1181</v>
      </c>
      <c r="R36" s="133"/>
      <c r="S36" s="133"/>
      <c r="T36" s="270">
        <v>600</v>
      </c>
      <c r="U36" s="270">
        <v>372.991</v>
      </c>
      <c r="V36" s="270">
        <v>800</v>
      </c>
      <c r="W36" s="270">
        <v>872</v>
      </c>
      <c r="X36" s="270">
        <v>924</v>
      </c>
      <c r="Y36" s="270">
        <f>X36*107.5/100</f>
        <v>993.3</v>
      </c>
      <c r="Z36" s="278"/>
      <c r="AA36" s="92"/>
      <c r="AB36" s="92"/>
      <c r="AC36" s="92" t="s">
        <v>423</v>
      </c>
      <c r="AD36" s="92" t="s">
        <v>226</v>
      </c>
      <c r="AE36" s="92" t="s">
        <v>227</v>
      </c>
      <c r="AF36" s="92" t="s">
        <v>570</v>
      </c>
      <c r="AG36" s="92" t="s">
        <v>774</v>
      </c>
      <c r="AH36" s="92" t="s">
        <v>469</v>
      </c>
      <c r="AI36" s="92" t="s">
        <v>1043</v>
      </c>
      <c r="AJ36" s="92" t="s">
        <v>1044</v>
      </c>
      <c r="AK36" s="92" t="s">
        <v>385</v>
      </c>
      <c r="AL36" s="92" t="s">
        <v>250</v>
      </c>
      <c r="AM36" s="92" t="s">
        <v>251</v>
      </c>
      <c r="AN36" s="92" t="s">
        <v>252</v>
      </c>
      <c r="AO36" s="92" t="s">
        <v>253</v>
      </c>
      <c r="AP36" s="92" t="s">
        <v>254</v>
      </c>
      <c r="AQ36" s="92" t="s">
        <v>674</v>
      </c>
      <c r="AR36" s="92" t="s">
        <v>675</v>
      </c>
      <c r="AS36" s="92" t="s">
        <v>949</v>
      </c>
      <c r="AT36" s="92"/>
      <c r="AU36" s="92"/>
      <c r="AV36" s="92"/>
      <c r="AW36" s="92"/>
    </row>
    <row r="37" spans="1:49" ht="37.5" customHeight="1">
      <c r="A37" s="92"/>
      <c r="B37" s="91"/>
      <c r="C37" s="286"/>
      <c r="D37" s="288"/>
      <c r="E37" s="286"/>
      <c r="F37" s="303"/>
      <c r="G37" s="128"/>
      <c r="H37" s="128"/>
      <c r="I37" s="146" t="s">
        <v>1185</v>
      </c>
      <c r="J37" s="136" t="s">
        <v>1141</v>
      </c>
      <c r="K37" s="230" t="s">
        <v>1186</v>
      </c>
      <c r="L37" s="290"/>
      <c r="M37" s="290"/>
      <c r="N37" s="311"/>
      <c r="O37" s="313"/>
      <c r="P37" s="290"/>
      <c r="Q37" s="301"/>
      <c r="R37" s="133"/>
      <c r="S37" s="133"/>
      <c r="T37" s="271"/>
      <c r="U37" s="271"/>
      <c r="V37" s="271"/>
      <c r="W37" s="271"/>
      <c r="X37" s="271"/>
      <c r="Y37" s="271"/>
      <c r="Z37" s="280"/>
      <c r="AA37" s="92"/>
      <c r="AB37" s="92"/>
      <c r="AC37" s="92" t="s">
        <v>780</v>
      </c>
      <c r="AD37" s="92" t="s">
        <v>781</v>
      </c>
      <c r="AE37" s="92" t="s">
        <v>782</v>
      </c>
      <c r="AF37" s="92" t="s">
        <v>41</v>
      </c>
      <c r="AG37" s="92" t="s">
        <v>810</v>
      </c>
      <c r="AH37" s="92" t="s">
        <v>811</v>
      </c>
      <c r="AI37" s="92" t="s">
        <v>812</v>
      </c>
      <c r="AJ37" s="92" t="s">
        <v>813</v>
      </c>
      <c r="AK37" s="92" t="s">
        <v>641</v>
      </c>
      <c r="AL37" s="92" t="s">
        <v>642</v>
      </c>
      <c r="AM37" s="92" t="s">
        <v>643</v>
      </c>
      <c r="AN37" s="92" t="s">
        <v>644</v>
      </c>
      <c r="AO37" s="92" t="s">
        <v>744</v>
      </c>
      <c r="AP37" s="92" t="s">
        <v>745</v>
      </c>
      <c r="AQ37" s="92" t="s">
        <v>746</v>
      </c>
      <c r="AR37" s="92" t="s">
        <v>167</v>
      </c>
      <c r="AS37" s="92" t="s">
        <v>168</v>
      </c>
      <c r="AT37" s="92"/>
      <c r="AU37" s="92"/>
      <c r="AV37" s="92"/>
      <c r="AW37" s="92"/>
    </row>
    <row r="38" spans="1:49" ht="81.75" customHeight="1">
      <c r="A38" s="92"/>
      <c r="B38" s="91"/>
      <c r="C38" s="139" t="s">
        <v>1001</v>
      </c>
      <c r="D38" s="138" t="s">
        <v>1002</v>
      </c>
      <c r="E38" s="139" t="s">
        <v>1003</v>
      </c>
      <c r="F38" s="157" t="s">
        <v>1187</v>
      </c>
      <c r="G38" s="128"/>
      <c r="H38" s="128"/>
      <c r="I38" s="146" t="s">
        <v>1121</v>
      </c>
      <c r="J38" s="136" t="s">
        <v>1169</v>
      </c>
      <c r="K38" s="136" t="s">
        <v>1133</v>
      </c>
      <c r="L38" s="128"/>
      <c r="M38" s="128"/>
      <c r="N38" s="162"/>
      <c r="O38" s="158"/>
      <c r="P38" s="128"/>
      <c r="Q38" s="238"/>
      <c r="R38" s="133"/>
      <c r="S38" s="133"/>
      <c r="T38" s="143"/>
      <c r="U38" s="143"/>
      <c r="V38" s="143"/>
      <c r="W38" s="143"/>
      <c r="X38" s="143"/>
      <c r="Y38" s="143"/>
      <c r="Z38" s="144"/>
      <c r="AA38" s="92"/>
      <c r="AB38" s="92"/>
      <c r="AC38" s="92" t="s">
        <v>680</v>
      </c>
      <c r="AD38" s="92" t="s">
        <v>681</v>
      </c>
      <c r="AE38" s="92" t="s">
        <v>682</v>
      </c>
      <c r="AF38" s="92" t="s">
        <v>683</v>
      </c>
      <c r="AG38" s="92" t="s">
        <v>210</v>
      </c>
      <c r="AH38" s="92" t="s">
        <v>211</v>
      </c>
      <c r="AI38" s="92" t="s">
        <v>212</v>
      </c>
      <c r="AJ38" s="92" t="s">
        <v>831</v>
      </c>
      <c r="AK38" s="92" t="s">
        <v>832</v>
      </c>
      <c r="AL38" s="92" t="s">
        <v>833</v>
      </c>
      <c r="AM38" s="92" t="s">
        <v>834</v>
      </c>
      <c r="AN38" s="92" t="s">
        <v>424</v>
      </c>
      <c r="AO38" s="92" t="s">
        <v>425</v>
      </c>
      <c r="AP38" s="92" t="s">
        <v>433</v>
      </c>
      <c r="AQ38" s="92" t="s">
        <v>434</v>
      </c>
      <c r="AR38" s="92" t="s">
        <v>435</v>
      </c>
      <c r="AS38" s="92" t="s">
        <v>436</v>
      </c>
      <c r="AT38" s="92"/>
      <c r="AU38" s="92"/>
      <c r="AV38" s="92"/>
      <c r="AW38" s="92"/>
    </row>
    <row r="39" spans="1:49" ht="115.5" customHeight="1">
      <c r="A39" s="92"/>
      <c r="B39" s="91"/>
      <c r="C39" s="285" t="s">
        <v>284</v>
      </c>
      <c r="D39" s="287" t="s">
        <v>44</v>
      </c>
      <c r="E39" s="285" t="s">
        <v>45</v>
      </c>
      <c r="F39" s="302" t="s">
        <v>216</v>
      </c>
      <c r="G39" s="128"/>
      <c r="H39" s="128"/>
      <c r="I39" s="129" t="s">
        <v>1121</v>
      </c>
      <c r="J39" s="129" t="s">
        <v>1169</v>
      </c>
      <c r="K39" s="213" t="s">
        <v>1133</v>
      </c>
      <c r="L39" s="289"/>
      <c r="M39" s="289"/>
      <c r="N39" s="310"/>
      <c r="O39" s="314" t="s">
        <v>1232</v>
      </c>
      <c r="P39" s="289" t="s">
        <v>1111</v>
      </c>
      <c r="Q39" s="300" t="s">
        <v>1189</v>
      </c>
      <c r="R39" s="133"/>
      <c r="S39" s="133"/>
      <c r="T39" s="270">
        <v>524.39</v>
      </c>
      <c r="U39" s="270">
        <v>524.39</v>
      </c>
      <c r="V39" s="270">
        <v>546.29</v>
      </c>
      <c r="W39" s="270">
        <v>595</v>
      </c>
      <c r="X39" s="270">
        <v>631</v>
      </c>
      <c r="Y39" s="270">
        <f>X39*107.5/100</f>
        <v>678.325</v>
      </c>
      <c r="Z39" s="278"/>
      <c r="AA39" s="92"/>
      <c r="AB39" s="92"/>
      <c r="AC39" s="92" t="s">
        <v>614</v>
      </c>
      <c r="AD39" s="92" t="s">
        <v>615</v>
      </c>
      <c r="AE39" s="92" t="s">
        <v>616</v>
      </c>
      <c r="AF39" s="92" t="s">
        <v>617</v>
      </c>
      <c r="AG39" s="92" t="s">
        <v>618</v>
      </c>
      <c r="AH39" s="92" t="s">
        <v>619</v>
      </c>
      <c r="AI39" s="92" t="s">
        <v>1034</v>
      </c>
      <c r="AJ39" s="92" t="s">
        <v>1035</v>
      </c>
      <c r="AK39" s="92" t="s">
        <v>1036</v>
      </c>
      <c r="AL39" s="92" t="s">
        <v>1037</v>
      </c>
      <c r="AM39" s="92" t="s">
        <v>550</v>
      </c>
      <c r="AN39" s="92" t="s">
        <v>551</v>
      </c>
      <c r="AO39" s="92" t="s">
        <v>552</v>
      </c>
      <c r="AP39" s="92" t="s">
        <v>553</v>
      </c>
      <c r="AQ39" s="92" t="s">
        <v>554</v>
      </c>
      <c r="AR39" s="92" t="s">
        <v>555</v>
      </c>
      <c r="AS39" s="92" t="s">
        <v>556</v>
      </c>
      <c r="AT39" s="92"/>
      <c r="AU39" s="92"/>
      <c r="AV39" s="92"/>
      <c r="AW39" s="92"/>
    </row>
    <row r="40" spans="1:49" ht="64.5" customHeight="1">
      <c r="A40" s="92"/>
      <c r="B40" s="91"/>
      <c r="C40" s="286"/>
      <c r="D40" s="288"/>
      <c r="E40" s="286"/>
      <c r="F40" s="303"/>
      <c r="G40" s="128"/>
      <c r="H40" s="128"/>
      <c r="I40" s="136" t="s">
        <v>1190</v>
      </c>
      <c r="J40" s="136" t="s">
        <v>1191</v>
      </c>
      <c r="K40" s="230" t="s">
        <v>1192</v>
      </c>
      <c r="L40" s="290"/>
      <c r="M40" s="290"/>
      <c r="N40" s="311"/>
      <c r="O40" s="315"/>
      <c r="P40" s="290"/>
      <c r="Q40" s="301"/>
      <c r="R40" s="133"/>
      <c r="S40" s="133"/>
      <c r="T40" s="271"/>
      <c r="U40" s="271"/>
      <c r="V40" s="271"/>
      <c r="W40" s="271"/>
      <c r="X40" s="271"/>
      <c r="Y40" s="271"/>
      <c r="Z40" s="280"/>
      <c r="AA40" s="92"/>
      <c r="AB40" s="92"/>
      <c r="AC40" s="92" t="s">
        <v>483</v>
      </c>
      <c r="AD40" s="92" t="s">
        <v>657</v>
      </c>
      <c r="AE40" s="92" t="s">
        <v>658</v>
      </c>
      <c r="AF40" s="92" t="s">
        <v>659</v>
      </c>
      <c r="AG40" s="92" t="s">
        <v>660</v>
      </c>
      <c r="AH40" s="92" t="s">
        <v>363</v>
      </c>
      <c r="AI40" s="92" t="s">
        <v>341</v>
      </c>
      <c r="AJ40" s="92" t="s">
        <v>342</v>
      </c>
      <c r="AK40" s="92" t="s">
        <v>343</v>
      </c>
      <c r="AL40" s="92" t="s">
        <v>344</v>
      </c>
      <c r="AM40" s="92" t="s">
        <v>321</v>
      </c>
      <c r="AN40" s="92" t="s">
        <v>545</v>
      </c>
      <c r="AO40" s="92" t="s">
        <v>546</v>
      </c>
      <c r="AP40" s="92" t="s">
        <v>547</v>
      </c>
      <c r="AQ40" s="92" t="s">
        <v>548</v>
      </c>
      <c r="AR40" s="92" t="s">
        <v>778</v>
      </c>
      <c r="AS40" s="92" t="s">
        <v>779</v>
      </c>
      <c r="AT40" s="92"/>
      <c r="AU40" s="92"/>
      <c r="AV40" s="92"/>
      <c r="AW40" s="92"/>
    </row>
    <row r="41" spans="1:49" ht="105" customHeight="1">
      <c r="A41" s="92"/>
      <c r="B41" s="92"/>
      <c r="C41" s="139" t="s">
        <v>295</v>
      </c>
      <c r="D41" s="138" t="s">
        <v>366</v>
      </c>
      <c r="E41" s="139" t="s">
        <v>367</v>
      </c>
      <c r="F41" s="154" t="s">
        <v>216</v>
      </c>
      <c r="G41" s="128"/>
      <c r="H41" s="128"/>
      <c r="I41" s="136" t="s">
        <v>1121</v>
      </c>
      <c r="J41" s="136" t="s">
        <v>1169</v>
      </c>
      <c r="K41" s="136" t="s">
        <v>1133</v>
      </c>
      <c r="L41" s="128"/>
      <c r="M41" s="128"/>
      <c r="N41" s="162"/>
      <c r="O41" s="221" t="s">
        <v>1232</v>
      </c>
      <c r="P41" s="232" t="s">
        <v>1111</v>
      </c>
      <c r="Q41" s="239" t="s">
        <v>1189</v>
      </c>
      <c r="R41" s="133"/>
      <c r="S41" s="133"/>
      <c r="T41" s="244">
        <f>4807.63716+45.96</f>
        <v>4853.59716</v>
      </c>
      <c r="U41" s="244">
        <f>4692.14951+45.96</f>
        <v>4738.10951</v>
      </c>
      <c r="V41" s="244">
        <f>60+630+3355.232</f>
        <v>4045.232</v>
      </c>
      <c r="W41" s="244">
        <f>65+4345</f>
        <v>4410</v>
      </c>
      <c r="X41" s="244">
        <f>69+4605</f>
        <v>4674</v>
      </c>
      <c r="Y41" s="244">
        <f>X41*107.5/100</f>
        <v>5024.55</v>
      </c>
      <c r="Z41" s="144"/>
      <c r="AA41" s="92"/>
      <c r="AB41" s="92"/>
      <c r="AC41" s="92" t="s">
        <v>742</v>
      </c>
      <c r="AD41" s="92" t="s">
        <v>898</v>
      </c>
      <c r="AE41" s="92" t="s">
        <v>360</v>
      </c>
      <c r="AF41" s="92" t="s">
        <v>441</v>
      </c>
      <c r="AG41" s="92" t="s">
        <v>108</v>
      </c>
      <c r="AH41" s="92" t="s">
        <v>109</v>
      </c>
      <c r="AI41" s="92" t="s">
        <v>747</v>
      </c>
      <c r="AJ41" s="92" t="s">
        <v>748</v>
      </c>
      <c r="AK41" s="92" t="s">
        <v>663</v>
      </c>
      <c r="AL41" s="92" t="s">
        <v>664</v>
      </c>
      <c r="AM41" s="92" t="s">
        <v>818</v>
      </c>
      <c r="AN41" s="92" t="s">
        <v>819</v>
      </c>
      <c r="AO41" s="92" t="s">
        <v>891</v>
      </c>
      <c r="AP41" s="92" t="s">
        <v>626</v>
      </c>
      <c r="AQ41" s="92" t="s">
        <v>627</v>
      </c>
      <c r="AR41" s="92" t="s">
        <v>874</v>
      </c>
      <c r="AS41" s="92" t="s">
        <v>875</v>
      </c>
      <c r="AT41" s="92"/>
      <c r="AU41" s="92"/>
      <c r="AV41" s="92"/>
      <c r="AW41" s="92"/>
    </row>
    <row r="42" spans="1:49" ht="72" customHeight="1">
      <c r="A42" s="92"/>
      <c r="B42" s="91"/>
      <c r="C42" s="139" t="s">
        <v>70</v>
      </c>
      <c r="D42" s="138" t="s">
        <v>71</v>
      </c>
      <c r="E42" s="139" t="s">
        <v>72</v>
      </c>
      <c r="F42" s="128"/>
      <c r="G42" s="128"/>
      <c r="H42" s="128"/>
      <c r="I42" s="128"/>
      <c r="J42" s="128"/>
      <c r="K42" s="128"/>
      <c r="L42" s="128"/>
      <c r="M42" s="128"/>
      <c r="N42" s="162"/>
      <c r="O42" s="220"/>
      <c r="P42" s="231"/>
      <c r="Q42" s="231"/>
      <c r="R42" s="133"/>
      <c r="S42" s="133"/>
      <c r="T42" s="143"/>
      <c r="U42" s="143"/>
      <c r="V42" s="143"/>
      <c r="W42" s="143"/>
      <c r="X42" s="143"/>
      <c r="Y42" s="143"/>
      <c r="Z42" s="144"/>
      <c r="AA42" s="92"/>
      <c r="AB42" s="92"/>
      <c r="AC42" s="92" t="s">
        <v>921</v>
      </c>
      <c r="AD42" s="92" t="s">
        <v>922</v>
      </c>
      <c r="AE42" s="92" t="s">
        <v>673</v>
      </c>
      <c r="AF42" s="92" t="s">
        <v>857</v>
      </c>
      <c r="AG42" s="92" t="s">
        <v>829</v>
      </c>
      <c r="AH42" s="92" t="s">
        <v>830</v>
      </c>
      <c r="AI42" s="92" t="s">
        <v>609</v>
      </c>
      <c r="AJ42" s="92" t="s">
        <v>610</v>
      </c>
      <c r="AK42" s="92" t="s">
        <v>611</v>
      </c>
      <c r="AL42" s="92" t="s">
        <v>612</v>
      </c>
      <c r="AM42" s="92" t="s">
        <v>613</v>
      </c>
      <c r="AN42" s="92" t="s">
        <v>1074</v>
      </c>
      <c r="AO42" s="92" t="s">
        <v>1075</v>
      </c>
      <c r="AP42" s="92" t="s">
        <v>54</v>
      </c>
      <c r="AQ42" s="92" t="s">
        <v>55</v>
      </c>
      <c r="AR42" s="92" t="s">
        <v>345</v>
      </c>
      <c r="AS42" s="92" t="s">
        <v>346</v>
      </c>
      <c r="AT42" s="92"/>
      <c r="AU42" s="92"/>
      <c r="AV42" s="92"/>
      <c r="AW42" s="92"/>
    </row>
    <row r="43" spans="1:49" ht="57.75" customHeight="1">
      <c r="A43" s="92"/>
      <c r="B43" s="91"/>
      <c r="C43" s="139" t="s">
        <v>767</v>
      </c>
      <c r="D43" s="138" t="s">
        <v>470</v>
      </c>
      <c r="E43" s="139" t="s">
        <v>471</v>
      </c>
      <c r="F43" s="128"/>
      <c r="G43" s="128"/>
      <c r="H43" s="128"/>
      <c r="I43" s="128"/>
      <c r="J43" s="128"/>
      <c r="K43" s="128"/>
      <c r="L43" s="128"/>
      <c r="M43" s="128"/>
      <c r="N43" s="162"/>
      <c r="O43" s="145"/>
      <c r="P43" s="128"/>
      <c r="Q43" s="128"/>
      <c r="R43" s="133"/>
      <c r="S43" s="133"/>
      <c r="T43" s="143"/>
      <c r="U43" s="143"/>
      <c r="V43" s="143"/>
      <c r="W43" s="143"/>
      <c r="X43" s="143"/>
      <c r="Y43" s="143"/>
      <c r="Z43" s="144"/>
      <c r="AA43" s="92"/>
      <c r="AB43" s="92"/>
      <c r="AC43" s="92" t="s">
        <v>350</v>
      </c>
      <c r="AD43" s="92" t="s">
        <v>351</v>
      </c>
      <c r="AE43" s="92" t="s">
        <v>352</v>
      </c>
      <c r="AF43" s="92" t="s">
        <v>353</v>
      </c>
      <c r="AG43" s="92" t="s">
        <v>354</v>
      </c>
      <c r="AH43" s="92" t="s">
        <v>355</v>
      </c>
      <c r="AI43" s="92" t="s">
        <v>356</v>
      </c>
      <c r="AJ43" s="92" t="s">
        <v>357</v>
      </c>
      <c r="AK43" s="92" t="s">
        <v>358</v>
      </c>
      <c r="AL43" s="92" t="s">
        <v>359</v>
      </c>
      <c r="AM43" s="92" t="s">
        <v>966</v>
      </c>
      <c r="AN43" s="92" t="s">
        <v>967</v>
      </c>
      <c r="AO43" s="92" t="s">
        <v>821</v>
      </c>
      <c r="AP43" s="92" t="s">
        <v>1078</v>
      </c>
      <c r="AQ43" s="92" t="s">
        <v>1079</v>
      </c>
      <c r="AR43" s="92" t="s">
        <v>1080</v>
      </c>
      <c r="AS43" s="92" t="s">
        <v>1081</v>
      </c>
      <c r="AT43" s="92"/>
      <c r="AU43" s="92"/>
      <c r="AV43" s="92"/>
      <c r="AW43" s="92"/>
    </row>
    <row r="44" spans="1:49" ht="105" customHeight="1">
      <c r="A44" s="92"/>
      <c r="B44" s="91"/>
      <c r="C44" s="139" t="s">
        <v>165</v>
      </c>
      <c r="D44" s="138" t="s">
        <v>1012</v>
      </c>
      <c r="E44" s="139" t="s">
        <v>166</v>
      </c>
      <c r="F44" s="159" t="s">
        <v>1193</v>
      </c>
      <c r="G44" s="128"/>
      <c r="H44" s="128"/>
      <c r="I44" s="160" t="s">
        <v>1121</v>
      </c>
      <c r="J44" s="136" t="s">
        <v>1169</v>
      </c>
      <c r="K44" s="136" t="s">
        <v>1133</v>
      </c>
      <c r="L44" s="128"/>
      <c r="M44" s="128"/>
      <c r="N44" s="162"/>
      <c r="O44" s="219" t="s">
        <v>1233</v>
      </c>
      <c r="P44" s="128" t="s">
        <v>1111</v>
      </c>
      <c r="Q44" s="238" t="s">
        <v>1194</v>
      </c>
      <c r="R44" s="133"/>
      <c r="S44" s="133"/>
      <c r="T44" s="244">
        <v>1828</v>
      </c>
      <c r="U44" s="143">
        <v>1809.704</v>
      </c>
      <c r="V44" s="244">
        <v>1315</v>
      </c>
      <c r="W44" s="244">
        <v>1433</v>
      </c>
      <c r="X44" s="244">
        <v>1519</v>
      </c>
      <c r="Y44" s="244">
        <f>X44*107.5/100</f>
        <v>1632.925</v>
      </c>
      <c r="Z44" s="144"/>
      <c r="AA44" s="92"/>
      <c r="AB44" s="92"/>
      <c r="AC44" s="92" t="s">
        <v>856</v>
      </c>
      <c r="AD44" s="92" t="s">
        <v>749</v>
      </c>
      <c r="AE44" s="92" t="s">
        <v>563</v>
      </c>
      <c r="AF44" s="92" t="s">
        <v>564</v>
      </c>
      <c r="AG44" s="92" t="s">
        <v>1076</v>
      </c>
      <c r="AH44" s="92" t="s">
        <v>1077</v>
      </c>
      <c r="AI44" s="92" t="s">
        <v>887</v>
      </c>
      <c r="AJ44" s="92" t="s">
        <v>888</v>
      </c>
      <c r="AK44" s="92" t="s">
        <v>889</v>
      </c>
      <c r="AL44" s="92" t="s">
        <v>890</v>
      </c>
      <c r="AM44" s="92" t="s">
        <v>645</v>
      </c>
      <c r="AN44" s="92" t="s">
        <v>646</v>
      </c>
      <c r="AO44" s="92" t="s">
        <v>908</v>
      </c>
      <c r="AP44" s="92" t="s">
        <v>909</v>
      </c>
      <c r="AQ44" s="92" t="s">
        <v>910</v>
      </c>
      <c r="AR44" s="92" t="s">
        <v>734</v>
      </c>
      <c r="AS44" s="92" t="s">
        <v>902</v>
      </c>
      <c r="AT44" s="92"/>
      <c r="AU44" s="92"/>
      <c r="AV44" s="92"/>
      <c r="AW44" s="92"/>
    </row>
    <row r="45" spans="1:49" ht="33.75" customHeight="1">
      <c r="A45" s="92"/>
      <c r="B45" s="92"/>
      <c r="C45" s="139" t="s">
        <v>623</v>
      </c>
      <c r="D45" s="138" t="s">
        <v>624</v>
      </c>
      <c r="E45" s="139" t="s">
        <v>625</v>
      </c>
      <c r="F45" s="128"/>
      <c r="G45" s="128"/>
      <c r="H45" s="128"/>
      <c r="I45" s="128"/>
      <c r="J45" s="128"/>
      <c r="K45" s="128"/>
      <c r="L45" s="128"/>
      <c r="M45" s="128"/>
      <c r="N45" s="162"/>
      <c r="O45" s="145"/>
      <c r="P45" s="128"/>
      <c r="Q45" s="238"/>
      <c r="R45" s="133"/>
      <c r="S45" s="133"/>
      <c r="T45" s="143"/>
      <c r="U45" s="143"/>
      <c r="V45" s="143"/>
      <c r="W45" s="143"/>
      <c r="X45" s="143"/>
      <c r="Y45" s="143"/>
      <c r="Z45" s="144"/>
      <c r="AA45" s="92"/>
      <c r="AB45" s="92"/>
      <c r="AC45" s="92" t="s">
        <v>906</v>
      </c>
      <c r="AD45" s="92" t="s">
        <v>907</v>
      </c>
      <c r="AE45" s="92" t="s">
        <v>973</v>
      </c>
      <c r="AF45" s="92" t="s">
        <v>974</v>
      </c>
      <c r="AG45" s="92" t="s">
        <v>975</v>
      </c>
      <c r="AH45" s="92" t="s">
        <v>976</v>
      </c>
      <c r="AI45" s="92" t="s">
        <v>977</v>
      </c>
      <c r="AJ45" s="92" t="s">
        <v>978</v>
      </c>
      <c r="AK45" s="92" t="s">
        <v>979</v>
      </c>
      <c r="AL45" s="92" t="s">
        <v>472</v>
      </c>
      <c r="AM45" s="92" t="s">
        <v>473</v>
      </c>
      <c r="AN45" s="92" t="s">
        <v>148</v>
      </c>
      <c r="AO45" s="92" t="s">
        <v>149</v>
      </c>
      <c r="AP45" s="92" t="s">
        <v>150</v>
      </c>
      <c r="AQ45" s="92" t="s">
        <v>151</v>
      </c>
      <c r="AR45" s="92" t="s">
        <v>152</v>
      </c>
      <c r="AS45" s="92" t="s">
        <v>492</v>
      </c>
      <c r="AT45" s="92"/>
      <c r="AU45" s="92"/>
      <c r="AV45" s="92"/>
      <c r="AW45" s="92"/>
    </row>
    <row r="46" spans="1:49" ht="42" customHeight="1">
      <c r="A46" s="92"/>
      <c r="B46" s="91"/>
      <c r="C46" s="139" t="s">
        <v>950</v>
      </c>
      <c r="D46" s="138" t="s">
        <v>951</v>
      </c>
      <c r="E46" s="139" t="s">
        <v>952</v>
      </c>
      <c r="F46" s="128"/>
      <c r="G46" s="128"/>
      <c r="H46" s="128"/>
      <c r="I46" s="128"/>
      <c r="J46" s="128"/>
      <c r="K46" s="128"/>
      <c r="L46" s="128"/>
      <c r="M46" s="128"/>
      <c r="N46" s="162"/>
      <c r="O46" s="145"/>
      <c r="P46" s="128"/>
      <c r="Q46" s="238"/>
      <c r="R46" s="133"/>
      <c r="S46" s="133"/>
      <c r="T46" s="143"/>
      <c r="U46" s="143"/>
      <c r="V46" s="143"/>
      <c r="W46" s="143"/>
      <c r="X46" s="143"/>
      <c r="Y46" s="143"/>
      <c r="Z46" s="144"/>
      <c r="AA46" s="92"/>
      <c r="AB46" s="92"/>
      <c r="AC46" s="92" t="s">
        <v>640</v>
      </c>
      <c r="AD46" s="92" t="s">
        <v>560</v>
      </c>
      <c r="AE46" s="92" t="s">
        <v>561</v>
      </c>
      <c r="AF46" s="92" t="s">
        <v>218</v>
      </c>
      <c r="AG46" s="92" t="s">
        <v>219</v>
      </c>
      <c r="AH46" s="92" t="s">
        <v>220</v>
      </c>
      <c r="AI46" s="92" t="s">
        <v>221</v>
      </c>
      <c r="AJ46" s="92" t="s">
        <v>222</v>
      </c>
      <c r="AK46" s="92" t="s">
        <v>223</v>
      </c>
      <c r="AL46" s="92" t="s">
        <v>224</v>
      </c>
      <c r="AM46" s="92" t="s">
        <v>803</v>
      </c>
      <c r="AN46" s="92" t="s">
        <v>804</v>
      </c>
      <c r="AO46" s="92" t="s">
        <v>805</v>
      </c>
      <c r="AP46" s="92" t="s">
        <v>806</v>
      </c>
      <c r="AQ46" s="92" t="s">
        <v>807</v>
      </c>
      <c r="AR46" s="92" t="s">
        <v>398</v>
      </c>
      <c r="AS46" s="92" t="s">
        <v>399</v>
      </c>
      <c r="AT46" s="92"/>
      <c r="AU46" s="92"/>
      <c r="AV46" s="92"/>
      <c r="AW46" s="92"/>
    </row>
    <row r="47" spans="1:49" ht="18" customHeight="1">
      <c r="A47" s="92"/>
      <c r="B47" s="92"/>
      <c r="C47" s="139" t="s">
        <v>169</v>
      </c>
      <c r="D47" s="138" t="s">
        <v>174</v>
      </c>
      <c r="E47" s="139" t="s">
        <v>679</v>
      </c>
      <c r="F47" s="128"/>
      <c r="G47" s="128"/>
      <c r="H47" s="128"/>
      <c r="I47" s="128"/>
      <c r="J47" s="128"/>
      <c r="K47" s="128"/>
      <c r="L47" s="128"/>
      <c r="M47" s="128"/>
      <c r="N47" s="162"/>
      <c r="O47" s="145"/>
      <c r="P47" s="128"/>
      <c r="Q47" s="238"/>
      <c r="R47" s="133"/>
      <c r="S47" s="133"/>
      <c r="T47" s="143"/>
      <c r="U47" s="143"/>
      <c r="V47" s="143"/>
      <c r="W47" s="143"/>
      <c r="X47" s="143"/>
      <c r="Y47" s="143"/>
      <c r="Z47" s="144"/>
      <c r="AA47" s="92"/>
      <c r="AB47" s="92"/>
      <c r="AC47" s="92" t="s">
        <v>415</v>
      </c>
      <c r="AD47" s="92" t="s">
        <v>416</v>
      </c>
      <c r="AE47" s="92" t="s">
        <v>417</v>
      </c>
      <c r="AF47" s="92" t="s">
        <v>418</v>
      </c>
      <c r="AG47" s="92" t="s">
        <v>419</v>
      </c>
      <c r="AH47" s="92" t="s">
        <v>420</v>
      </c>
      <c r="AI47" s="92" t="s">
        <v>247</v>
      </c>
      <c r="AJ47" s="92" t="s">
        <v>248</v>
      </c>
      <c r="AK47" s="92" t="s">
        <v>597</v>
      </c>
      <c r="AL47" s="92" t="s">
        <v>598</v>
      </c>
      <c r="AM47" s="92" t="s">
        <v>729</v>
      </c>
      <c r="AN47" s="92" t="s">
        <v>923</v>
      </c>
      <c r="AO47" s="92" t="s">
        <v>924</v>
      </c>
      <c r="AP47" s="92" t="s">
        <v>925</v>
      </c>
      <c r="AQ47" s="92" t="s">
        <v>926</v>
      </c>
      <c r="AR47" s="92" t="s">
        <v>913</v>
      </c>
      <c r="AS47" s="92" t="s">
        <v>914</v>
      </c>
      <c r="AT47" s="92"/>
      <c r="AU47" s="92"/>
      <c r="AV47" s="92"/>
      <c r="AW47" s="92"/>
    </row>
    <row r="48" spans="1:49" ht="70.5" customHeight="1">
      <c r="A48" s="92"/>
      <c r="B48" s="92"/>
      <c r="C48" s="139" t="s">
        <v>437</v>
      </c>
      <c r="D48" s="138" t="s">
        <v>438</v>
      </c>
      <c r="E48" s="139" t="s">
        <v>439</v>
      </c>
      <c r="F48" s="128"/>
      <c r="G48" s="128"/>
      <c r="H48" s="128"/>
      <c r="I48" s="146"/>
      <c r="J48" s="136"/>
      <c r="K48" s="136"/>
      <c r="L48" s="128"/>
      <c r="M48" s="128"/>
      <c r="N48" s="162"/>
      <c r="O48" s="208" t="s">
        <v>1235</v>
      </c>
      <c r="P48" s="128"/>
      <c r="Q48" s="238"/>
      <c r="R48" s="133"/>
      <c r="S48" s="133"/>
      <c r="T48" s="143"/>
      <c r="U48" s="143"/>
      <c r="V48" s="143"/>
      <c r="W48" s="143"/>
      <c r="X48" s="143"/>
      <c r="Y48" s="143"/>
      <c r="Z48" s="144"/>
      <c r="AA48" s="92"/>
      <c r="AB48" s="92"/>
      <c r="AC48" s="92" t="s">
        <v>275</v>
      </c>
      <c r="AD48" s="92" t="s">
        <v>628</v>
      </c>
      <c r="AE48" s="92" t="s">
        <v>629</v>
      </c>
      <c r="AF48" s="92" t="s">
        <v>630</v>
      </c>
      <c r="AG48" s="92" t="s">
        <v>631</v>
      </c>
      <c r="AH48" s="92" t="s">
        <v>632</v>
      </c>
      <c r="AI48" s="92" t="s">
        <v>878</v>
      </c>
      <c r="AJ48" s="92" t="s">
        <v>879</v>
      </c>
      <c r="AK48" s="92" t="s">
        <v>880</v>
      </c>
      <c r="AL48" s="92" t="s">
        <v>881</v>
      </c>
      <c r="AM48" s="92" t="s">
        <v>1038</v>
      </c>
      <c r="AN48" s="92" t="s">
        <v>1039</v>
      </c>
      <c r="AO48" s="92" t="s">
        <v>1040</v>
      </c>
      <c r="AP48" s="92" t="s">
        <v>1041</v>
      </c>
      <c r="AQ48" s="92" t="s">
        <v>1042</v>
      </c>
      <c r="AR48" s="92" t="s">
        <v>198</v>
      </c>
      <c r="AS48" s="92" t="s">
        <v>199</v>
      </c>
      <c r="AT48" s="92"/>
      <c r="AU48" s="92"/>
      <c r="AV48" s="92"/>
      <c r="AW48" s="92"/>
    </row>
    <row r="49" spans="1:49" ht="204" customHeight="1">
      <c r="A49" s="92"/>
      <c r="B49" s="91"/>
      <c r="C49" s="139" t="s">
        <v>557</v>
      </c>
      <c r="D49" s="161" t="s">
        <v>444</v>
      </c>
      <c r="E49" s="139" t="s">
        <v>558</v>
      </c>
      <c r="F49" s="128" t="s">
        <v>1195</v>
      </c>
      <c r="G49" s="128"/>
      <c r="H49" s="128"/>
      <c r="I49" s="136" t="s">
        <v>1121</v>
      </c>
      <c r="J49" s="136" t="s">
        <v>1169</v>
      </c>
      <c r="K49" s="136" t="s">
        <v>1133</v>
      </c>
      <c r="L49" s="128"/>
      <c r="M49" s="128"/>
      <c r="N49" s="162"/>
      <c r="O49" s="208" t="s">
        <v>1234</v>
      </c>
      <c r="P49" s="128" t="s">
        <v>1111</v>
      </c>
      <c r="Q49" s="238" t="s">
        <v>1227</v>
      </c>
      <c r="R49" s="133"/>
      <c r="S49" s="133"/>
      <c r="T49" s="244">
        <f>880+9753</f>
        <v>10633</v>
      </c>
      <c r="U49" s="143">
        <v>9853.609</v>
      </c>
      <c r="V49" s="244">
        <v>6400</v>
      </c>
      <c r="W49" s="244">
        <v>6758</v>
      </c>
      <c r="X49" s="244">
        <v>7163</v>
      </c>
      <c r="Y49" s="244">
        <f>X49*107.5/100</f>
        <v>7700.225</v>
      </c>
      <c r="Z49" s="144"/>
      <c r="AA49" s="92"/>
      <c r="AB49" s="92"/>
      <c r="AC49" s="92" t="s">
        <v>203</v>
      </c>
      <c r="AD49" s="92" t="s">
        <v>204</v>
      </c>
      <c r="AE49" s="92" t="s">
        <v>205</v>
      </c>
      <c r="AF49" s="92" t="s">
        <v>837</v>
      </c>
      <c r="AG49" s="92" t="s">
        <v>838</v>
      </c>
      <c r="AH49" s="92" t="s">
        <v>839</v>
      </c>
      <c r="AI49" s="92" t="s">
        <v>840</v>
      </c>
      <c r="AJ49" s="92" t="s">
        <v>841</v>
      </c>
      <c r="AK49" s="92" t="s">
        <v>842</v>
      </c>
      <c r="AL49" s="92" t="s">
        <v>843</v>
      </c>
      <c r="AM49" s="92" t="s">
        <v>983</v>
      </c>
      <c r="AN49" s="92" t="s">
        <v>984</v>
      </c>
      <c r="AO49" s="92" t="s">
        <v>985</v>
      </c>
      <c r="AP49" s="92" t="s">
        <v>986</v>
      </c>
      <c r="AQ49" s="92" t="s">
        <v>987</v>
      </c>
      <c r="AR49" s="92" t="s">
        <v>988</v>
      </c>
      <c r="AS49" s="92" t="s">
        <v>106</v>
      </c>
      <c r="AT49" s="92"/>
      <c r="AU49" s="92"/>
      <c r="AV49" s="92"/>
      <c r="AW49" s="92"/>
    </row>
    <row r="50" spans="1:49" ht="154.5" customHeight="1">
      <c r="A50" s="92"/>
      <c r="B50" s="92"/>
      <c r="C50" s="139" t="s">
        <v>600</v>
      </c>
      <c r="D50" s="138" t="s">
        <v>740</v>
      </c>
      <c r="E50" s="139" t="s">
        <v>741</v>
      </c>
      <c r="F50" s="128" t="s">
        <v>0</v>
      </c>
      <c r="G50" s="128"/>
      <c r="H50" s="128"/>
      <c r="I50" s="136" t="s">
        <v>1121</v>
      </c>
      <c r="J50" s="136" t="s">
        <v>1169</v>
      </c>
      <c r="K50" s="136" t="s">
        <v>1133</v>
      </c>
      <c r="L50" s="128"/>
      <c r="M50" s="128"/>
      <c r="N50" s="162"/>
      <c r="O50" s="219" t="s">
        <v>1228</v>
      </c>
      <c r="P50" s="128"/>
      <c r="Q50" s="238"/>
      <c r="R50" s="133"/>
      <c r="S50" s="133"/>
      <c r="T50" s="244">
        <v>2100</v>
      </c>
      <c r="U50" s="245">
        <v>1182.6</v>
      </c>
      <c r="V50" s="244">
        <f>300+1300</f>
        <v>1600</v>
      </c>
      <c r="W50" s="244">
        <f>1853-109</f>
        <v>1744</v>
      </c>
      <c r="X50" s="244">
        <f>1965-116</f>
        <v>1849</v>
      </c>
      <c r="Y50" s="244">
        <f>X50*107.5/100</f>
        <v>1987.675</v>
      </c>
      <c r="Z50" s="133"/>
      <c r="AA50" s="92"/>
      <c r="AB50" s="92"/>
      <c r="AC50" s="92" t="s">
        <v>243</v>
      </c>
      <c r="AD50" s="92" t="s">
        <v>244</v>
      </c>
      <c r="AE50" s="92" t="s">
        <v>245</v>
      </c>
      <c r="AF50" s="92" t="s">
        <v>246</v>
      </c>
      <c r="AG50" s="92" t="s">
        <v>844</v>
      </c>
      <c r="AH50" s="92" t="s">
        <v>845</v>
      </c>
      <c r="AI50" s="92" t="s">
        <v>846</v>
      </c>
      <c r="AJ50" s="92" t="s">
        <v>847</v>
      </c>
      <c r="AK50" s="92" t="s">
        <v>848</v>
      </c>
      <c r="AL50" s="92" t="s">
        <v>849</v>
      </c>
      <c r="AM50" s="92" t="s">
        <v>115</v>
      </c>
      <c r="AN50" s="92" t="s">
        <v>593</v>
      </c>
      <c r="AO50" s="92" t="s">
        <v>594</v>
      </c>
      <c r="AP50" s="92" t="s">
        <v>430</v>
      </c>
      <c r="AQ50" s="92" t="s">
        <v>30</v>
      </c>
      <c r="AR50" s="92" t="s">
        <v>31</v>
      </c>
      <c r="AS50" s="92" t="s">
        <v>32</v>
      </c>
      <c r="AT50" s="92"/>
      <c r="AU50" s="92"/>
      <c r="AV50" s="92"/>
      <c r="AW50" s="92"/>
    </row>
    <row r="51" spans="1:49" ht="47.25" customHeight="1">
      <c r="A51" s="92"/>
      <c r="B51" s="92"/>
      <c r="C51" s="139" t="s">
        <v>876</v>
      </c>
      <c r="D51" s="161" t="s">
        <v>445</v>
      </c>
      <c r="E51" s="139" t="s">
        <v>877</v>
      </c>
      <c r="F51" s="128"/>
      <c r="G51" s="128"/>
      <c r="H51" s="128"/>
      <c r="I51" s="162"/>
      <c r="J51" s="162"/>
      <c r="K51" s="128"/>
      <c r="L51" s="128"/>
      <c r="M51" s="128"/>
      <c r="N51" s="162"/>
      <c r="O51" s="208" t="s">
        <v>1238</v>
      </c>
      <c r="P51" s="128"/>
      <c r="Q51" s="238"/>
      <c r="R51" s="133"/>
      <c r="S51" s="133"/>
      <c r="T51" s="143"/>
      <c r="U51" s="143"/>
      <c r="V51" s="143"/>
      <c r="W51" s="143"/>
      <c r="X51" s="143"/>
      <c r="Y51" s="143"/>
      <c r="Z51" s="144"/>
      <c r="AA51" s="92"/>
      <c r="AB51" s="92"/>
      <c r="AC51" s="92" t="s">
        <v>298</v>
      </c>
      <c r="AD51" s="92" t="s">
        <v>299</v>
      </c>
      <c r="AE51" s="92" t="s">
        <v>968</v>
      </c>
      <c r="AF51" s="92" t="s">
        <v>969</v>
      </c>
      <c r="AG51" s="92" t="s">
        <v>970</v>
      </c>
      <c r="AH51" s="92" t="s">
        <v>971</v>
      </c>
      <c r="AI51" s="92" t="s">
        <v>972</v>
      </c>
      <c r="AJ51" s="92" t="s">
        <v>381</v>
      </c>
      <c r="AK51" s="92" t="s">
        <v>230</v>
      </c>
      <c r="AL51" s="92" t="s">
        <v>231</v>
      </c>
      <c r="AM51" s="92" t="s">
        <v>232</v>
      </c>
      <c r="AN51" s="92" t="s">
        <v>233</v>
      </c>
      <c r="AO51" s="92" t="s">
        <v>743</v>
      </c>
      <c r="AP51" s="92" t="s">
        <v>234</v>
      </c>
      <c r="AQ51" s="92" t="s">
        <v>235</v>
      </c>
      <c r="AR51" s="92" t="s">
        <v>486</v>
      </c>
      <c r="AS51" s="92" t="s">
        <v>487</v>
      </c>
      <c r="AT51" s="92"/>
      <c r="AU51" s="92"/>
      <c r="AV51" s="92"/>
      <c r="AW51" s="92"/>
    </row>
    <row r="52" spans="1:49" ht="84" customHeight="1">
      <c r="A52" s="92"/>
      <c r="B52" s="91"/>
      <c r="C52" s="139" t="s">
        <v>347</v>
      </c>
      <c r="D52" s="138" t="s">
        <v>348</v>
      </c>
      <c r="E52" s="139" t="s">
        <v>349</v>
      </c>
      <c r="F52" s="128" t="s">
        <v>3</v>
      </c>
      <c r="G52" s="128"/>
      <c r="H52" s="128"/>
      <c r="I52" s="146" t="s">
        <v>1121</v>
      </c>
      <c r="J52" s="136" t="s">
        <v>1169</v>
      </c>
      <c r="K52" s="136" t="s">
        <v>1133</v>
      </c>
      <c r="L52" s="128"/>
      <c r="M52" s="128"/>
      <c r="N52" s="162"/>
      <c r="O52" s="163"/>
      <c r="P52" s="128"/>
      <c r="Q52" s="238"/>
      <c r="R52" s="133"/>
      <c r="S52" s="133"/>
      <c r="T52" s="143"/>
      <c r="U52" s="143"/>
      <c r="V52" s="143"/>
      <c r="W52" s="143"/>
      <c r="X52" s="143"/>
      <c r="Y52" s="143"/>
      <c r="Z52" s="144"/>
      <c r="AA52" s="92"/>
      <c r="AB52" s="92"/>
      <c r="AC52" s="92" t="s">
        <v>491</v>
      </c>
      <c r="AD52" s="92" t="s">
        <v>911</v>
      </c>
      <c r="AE52" s="92" t="s">
        <v>912</v>
      </c>
      <c r="AF52" s="92" t="s">
        <v>382</v>
      </c>
      <c r="AG52" s="92" t="s">
        <v>170</v>
      </c>
      <c r="AH52" s="92" t="s">
        <v>171</v>
      </c>
      <c r="AI52" s="92" t="s">
        <v>172</v>
      </c>
      <c r="AJ52" s="92" t="s">
        <v>173</v>
      </c>
      <c r="AK52" s="92" t="s">
        <v>322</v>
      </c>
      <c r="AL52" s="92" t="s">
        <v>323</v>
      </c>
      <c r="AM52" s="92" t="s">
        <v>324</v>
      </c>
      <c r="AN52" s="92" t="s">
        <v>325</v>
      </c>
      <c r="AO52" s="92" t="s">
        <v>1084</v>
      </c>
      <c r="AP52" s="92" t="s">
        <v>1085</v>
      </c>
      <c r="AQ52" s="92" t="s">
        <v>1086</v>
      </c>
      <c r="AR52" s="92" t="s">
        <v>601</v>
      </c>
      <c r="AS52" s="92" t="s">
        <v>602</v>
      </c>
      <c r="AT52" s="92"/>
      <c r="AU52" s="92"/>
      <c r="AV52" s="92"/>
      <c r="AW52" s="92"/>
    </row>
    <row r="53" spans="1:49" ht="45.75" customHeight="1">
      <c r="A53" s="93"/>
      <c r="B53" s="91"/>
      <c r="C53" s="139" t="s">
        <v>606</v>
      </c>
      <c r="D53" s="138" t="s">
        <v>854</v>
      </c>
      <c r="E53" s="139" t="s">
        <v>855</v>
      </c>
      <c r="F53" s="128"/>
      <c r="G53" s="128"/>
      <c r="H53" s="128"/>
      <c r="I53" s="128"/>
      <c r="J53" s="128"/>
      <c r="K53" s="128"/>
      <c r="L53" s="128"/>
      <c r="M53" s="128"/>
      <c r="N53" s="162"/>
      <c r="O53" s="145"/>
      <c r="P53" s="128"/>
      <c r="Q53" s="238"/>
      <c r="R53" s="133"/>
      <c r="S53" s="133"/>
      <c r="T53" s="244">
        <v>80</v>
      </c>
      <c r="U53" s="143">
        <v>19.065</v>
      </c>
      <c r="V53" s="244">
        <f>200+300+1000</f>
        <v>1500</v>
      </c>
      <c r="W53" s="244">
        <v>1635</v>
      </c>
      <c r="X53" s="244">
        <v>1733</v>
      </c>
      <c r="Y53" s="244">
        <f>X53*107.5/100</f>
        <v>1862.975</v>
      </c>
      <c r="Z53" s="144"/>
      <c r="AA53" s="92"/>
      <c r="AB53" s="92"/>
      <c r="AC53" s="92" t="s">
        <v>735</v>
      </c>
      <c r="AD53" s="92" t="s">
        <v>825</v>
      </c>
      <c r="AE53" s="92" t="s">
        <v>826</v>
      </c>
      <c r="AF53" s="92" t="s">
        <v>827</v>
      </c>
      <c r="AG53" s="92" t="s">
        <v>474</v>
      </c>
      <c r="AH53" s="92" t="s">
        <v>944</v>
      </c>
      <c r="AI53" s="92" t="s">
        <v>945</v>
      </c>
      <c r="AJ53" s="92" t="s">
        <v>946</v>
      </c>
      <c r="AK53" s="92" t="s">
        <v>947</v>
      </c>
      <c r="AL53" s="92" t="s">
        <v>948</v>
      </c>
      <c r="AM53" s="92" t="s">
        <v>1082</v>
      </c>
      <c r="AN53" s="92" t="s">
        <v>1083</v>
      </c>
      <c r="AO53" s="92" t="s">
        <v>409</v>
      </c>
      <c r="AP53" s="92" t="s">
        <v>410</v>
      </c>
      <c r="AQ53" s="92" t="s">
        <v>411</v>
      </c>
      <c r="AR53" s="92" t="s">
        <v>412</v>
      </c>
      <c r="AS53" s="92" t="s">
        <v>413</v>
      </c>
      <c r="AT53" s="92"/>
      <c r="AU53" s="92"/>
      <c r="AV53" s="92"/>
      <c r="AW53" s="92"/>
    </row>
    <row r="54" spans="1:49" ht="49.5" customHeight="1">
      <c r="A54" s="92"/>
      <c r="B54" s="91"/>
      <c r="C54" s="139" t="s">
        <v>903</v>
      </c>
      <c r="D54" s="138" t="s">
        <v>904</v>
      </c>
      <c r="E54" s="139" t="s">
        <v>905</v>
      </c>
      <c r="F54" s="128"/>
      <c r="G54" s="128"/>
      <c r="H54" s="128"/>
      <c r="I54" s="128"/>
      <c r="J54" s="128"/>
      <c r="K54" s="128"/>
      <c r="L54" s="128"/>
      <c r="M54" s="128"/>
      <c r="N54" s="162"/>
      <c r="O54" s="145"/>
      <c r="P54" s="128"/>
      <c r="Q54" s="238"/>
      <c r="R54" s="133"/>
      <c r="S54" s="133"/>
      <c r="T54" s="143"/>
      <c r="U54" s="143"/>
      <c r="V54" s="143"/>
      <c r="W54" s="143"/>
      <c r="X54" s="143"/>
      <c r="Y54" s="143"/>
      <c r="Z54" s="144"/>
      <c r="AA54" s="92"/>
      <c r="AB54" s="92"/>
      <c r="AC54" s="92" t="s">
        <v>102</v>
      </c>
      <c r="AD54" s="92" t="s">
        <v>103</v>
      </c>
      <c r="AE54" s="92" t="s">
        <v>104</v>
      </c>
      <c r="AF54" s="92" t="s">
        <v>105</v>
      </c>
      <c r="AG54" s="92" t="s">
        <v>1050</v>
      </c>
      <c r="AH54" s="92" t="s">
        <v>1051</v>
      </c>
      <c r="AI54" s="92" t="s">
        <v>1052</v>
      </c>
      <c r="AJ54" s="92" t="s">
        <v>1053</v>
      </c>
      <c r="AK54" s="92" t="s">
        <v>1054</v>
      </c>
      <c r="AL54" s="92" t="s">
        <v>1055</v>
      </c>
      <c r="AM54" s="92" t="s">
        <v>1056</v>
      </c>
      <c r="AN54" s="92" t="s">
        <v>716</v>
      </c>
      <c r="AO54" s="92" t="s">
        <v>717</v>
      </c>
      <c r="AP54" s="92" t="s">
        <v>718</v>
      </c>
      <c r="AQ54" s="92" t="s">
        <v>719</v>
      </c>
      <c r="AR54" s="92" t="s">
        <v>720</v>
      </c>
      <c r="AS54" s="92" t="s">
        <v>180</v>
      </c>
      <c r="AT54" s="92"/>
      <c r="AU54" s="92"/>
      <c r="AV54" s="92"/>
      <c r="AW54" s="92"/>
    </row>
    <row r="55" spans="1:49" ht="49.5" customHeight="1">
      <c r="A55" s="92"/>
      <c r="B55" s="91"/>
      <c r="C55" s="139" t="s">
        <v>493</v>
      </c>
      <c r="D55" s="138" t="s">
        <v>638</v>
      </c>
      <c r="E55" s="139" t="s">
        <v>639</v>
      </c>
      <c r="F55" s="128"/>
      <c r="G55" s="128"/>
      <c r="H55" s="128"/>
      <c r="I55" s="128"/>
      <c r="J55" s="128"/>
      <c r="K55" s="128"/>
      <c r="L55" s="128"/>
      <c r="M55" s="128"/>
      <c r="N55" s="162"/>
      <c r="O55" s="145"/>
      <c r="P55" s="128"/>
      <c r="Q55" s="238"/>
      <c r="R55" s="133"/>
      <c r="S55" s="133"/>
      <c r="T55" s="143"/>
      <c r="U55" s="143"/>
      <c r="V55" s="143"/>
      <c r="W55" s="143"/>
      <c r="X55" s="143"/>
      <c r="Y55" s="143"/>
      <c r="Z55" s="144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</row>
    <row r="56" spans="1:49" ht="38.25" customHeight="1">
      <c r="A56" s="92"/>
      <c r="B56" s="91"/>
      <c r="C56" s="139" t="s">
        <v>400</v>
      </c>
      <c r="D56" s="138" t="s">
        <v>828</v>
      </c>
      <c r="E56" s="139" t="s">
        <v>414</v>
      </c>
      <c r="F56" s="128"/>
      <c r="G56" s="128"/>
      <c r="H56" s="128"/>
      <c r="I56" s="128"/>
      <c r="J56" s="128"/>
      <c r="K56" s="128"/>
      <c r="L56" s="128"/>
      <c r="M56" s="128"/>
      <c r="N56" s="162"/>
      <c r="O56" s="145"/>
      <c r="P56" s="128"/>
      <c r="Q56" s="238"/>
      <c r="R56" s="133"/>
      <c r="S56" s="133"/>
      <c r="T56" s="143"/>
      <c r="U56" s="143"/>
      <c r="V56" s="143"/>
      <c r="W56" s="143"/>
      <c r="X56" s="143"/>
      <c r="Y56" s="143"/>
      <c r="Z56" s="144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</row>
    <row r="57" spans="1:49" ht="37.5" customHeight="1">
      <c r="A57" s="92"/>
      <c r="B57" s="91"/>
      <c r="C57" s="139" t="s">
        <v>915</v>
      </c>
      <c r="D57" s="138" t="s">
        <v>273</v>
      </c>
      <c r="E57" s="139" t="s">
        <v>274</v>
      </c>
      <c r="F57" s="128"/>
      <c r="G57" s="128"/>
      <c r="H57" s="128"/>
      <c r="I57" s="128"/>
      <c r="J57" s="128"/>
      <c r="K57" s="128"/>
      <c r="L57" s="128"/>
      <c r="M57" s="128"/>
      <c r="N57" s="162"/>
      <c r="O57" s="145"/>
      <c r="P57" s="128"/>
      <c r="Q57" s="238"/>
      <c r="R57" s="133"/>
      <c r="S57" s="133"/>
      <c r="T57" s="143"/>
      <c r="U57" s="143"/>
      <c r="V57" s="143"/>
      <c r="W57" s="143"/>
      <c r="X57" s="143"/>
      <c r="Y57" s="143"/>
      <c r="Z57" s="144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</row>
    <row r="58" spans="1:49" ht="83.25" customHeight="1">
      <c r="A58" s="92"/>
      <c r="B58" s="91"/>
      <c r="C58" s="139" t="s">
        <v>200</v>
      </c>
      <c r="D58" s="138" t="s">
        <v>201</v>
      </c>
      <c r="E58" s="139" t="s">
        <v>202</v>
      </c>
      <c r="F58" s="128" t="s">
        <v>0</v>
      </c>
      <c r="G58" s="128"/>
      <c r="H58" s="128"/>
      <c r="I58" s="146" t="s">
        <v>1121</v>
      </c>
      <c r="J58" s="136" t="s">
        <v>1169</v>
      </c>
      <c r="K58" s="136" t="s">
        <v>1133</v>
      </c>
      <c r="L58" s="128"/>
      <c r="M58" s="128"/>
      <c r="N58" s="162"/>
      <c r="O58" s="208" t="s">
        <v>1238</v>
      </c>
      <c r="P58" s="128" t="s">
        <v>1111</v>
      </c>
      <c r="Q58" s="238" t="s">
        <v>1188</v>
      </c>
      <c r="R58" s="133"/>
      <c r="S58" s="133"/>
      <c r="T58" s="244">
        <v>30</v>
      </c>
      <c r="U58" s="244">
        <v>30</v>
      </c>
      <c r="V58" s="244">
        <v>100</v>
      </c>
      <c r="W58" s="244">
        <v>109</v>
      </c>
      <c r="X58" s="244">
        <v>116</v>
      </c>
      <c r="Y58" s="244">
        <f>X58*107.5/100</f>
        <v>124.7</v>
      </c>
      <c r="Z58" s="144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</row>
    <row r="59" spans="1:49" ht="45" customHeight="1">
      <c r="A59" s="92"/>
      <c r="B59" s="91"/>
      <c r="C59" s="139" t="s">
        <v>107</v>
      </c>
      <c r="D59" s="138" t="s">
        <v>241</v>
      </c>
      <c r="E59" s="139" t="s">
        <v>242</v>
      </c>
      <c r="F59" s="128"/>
      <c r="G59" s="128"/>
      <c r="H59" s="128"/>
      <c r="I59" s="128"/>
      <c r="J59" s="128"/>
      <c r="K59" s="128"/>
      <c r="L59" s="128"/>
      <c r="M59" s="128"/>
      <c r="N59" s="162"/>
      <c r="O59" s="145"/>
      <c r="P59" s="128"/>
      <c r="Q59" s="238"/>
      <c r="R59" s="133"/>
      <c r="S59" s="133"/>
      <c r="T59" s="143"/>
      <c r="U59" s="143"/>
      <c r="V59" s="143"/>
      <c r="W59" s="143"/>
      <c r="X59" s="143"/>
      <c r="Y59" s="143"/>
      <c r="Z59" s="144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</row>
    <row r="60" spans="1:49" ht="89.25" customHeight="1">
      <c r="A60" s="92"/>
      <c r="B60" s="91"/>
      <c r="C60" s="139" t="s">
        <v>33</v>
      </c>
      <c r="D60" s="138" t="s">
        <v>326</v>
      </c>
      <c r="E60" s="139" t="s">
        <v>297</v>
      </c>
      <c r="F60" s="128" t="s">
        <v>990</v>
      </c>
      <c r="G60" s="128"/>
      <c r="H60" s="128"/>
      <c r="I60" s="146" t="s">
        <v>1121</v>
      </c>
      <c r="J60" s="136" t="s">
        <v>1169</v>
      </c>
      <c r="K60" s="136" t="s">
        <v>1133</v>
      </c>
      <c r="L60" s="128"/>
      <c r="M60" s="128"/>
      <c r="N60" s="162"/>
      <c r="O60" s="208" t="s">
        <v>1233</v>
      </c>
      <c r="P60" s="128" t="s">
        <v>1111</v>
      </c>
      <c r="Q60" s="238" t="s">
        <v>1196</v>
      </c>
      <c r="R60" s="133"/>
      <c r="S60" s="133"/>
      <c r="T60" s="244">
        <v>602.046</v>
      </c>
      <c r="U60" s="244">
        <v>551.562</v>
      </c>
      <c r="V60" s="244">
        <v>748</v>
      </c>
      <c r="W60" s="244">
        <v>816</v>
      </c>
      <c r="X60" s="244">
        <v>865</v>
      </c>
      <c r="Y60" s="244">
        <f>X60*107.5/100</f>
        <v>929.875</v>
      </c>
      <c r="Z60" s="144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</row>
    <row r="61" spans="1:49" ht="49.5" customHeight="1">
      <c r="A61" s="92"/>
      <c r="B61" s="91"/>
      <c r="C61" s="139" t="s">
        <v>488</v>
      </c>
      <c r="D61" s="138" t="s">
        <v>489</v>
      </c>
      <c r="E61" s="139" t="s">
        <v>490</v>
      </c>
      <c r="F61" s="128"/>
      <c r="G61" s="128"/>
      <c r="H61" s="128"/>
      <c r="I61" s="128"/>
      <c r="J61" s="128"/>
      <c r="K61" s="128"/>
      <c r="L61" s="128"/>
      <c r="M61" s="128"/>
      <c r="N61" s="162"/>
      <c r="O61" s="145"/>
      <c r="P61" s="128"/>
      <c r="Q61" s="238"/>
      <c r="R61" s="133"/>
      <c r="S61" s="133"/>
      <c r="T61" s="143"/>
      <c r="U61" s="143"/>
      <c r="V61" s="143"/>
      <c r="W61" s="143"/>
      <c r="X61" s="143"/>
      <c r="Y61" s="143"/>
      <c r="Z61" s="144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</row>
    <row r="62" spans="1:49" ht="30" customHeight="1">
      <c r="A62" s="92"/>
      <c r="B62" s="91"/>
      <c r="C62" s="139" t="s">
        <v>603</v>
      </c>
      <c r="D62" s="138" t="s">
        <v>604</v>
      </c>
      <c r="E62" s="139" t="s">
        <v>605</v>
      </c>
      <c r="F62" s="128"/>
      <c r="G62" s="128"/>
      <c r="H62" s="128"/>
      <c r="I62" s="128"/>
      <c r="J62" s="128"/>
      <c r="K62" s="128"/>
      <c r="L62" s="128"/>
      <c r="M62" s="128"/>
      <c r="N62" s="162"/>
      <c r="O62" s="145"/>
      <c r="P62" s="128"/>
      <c r="Q62" s="238"/>
      <c r="R62" s="133"/>
      <c r="S62" s="133"/>
      <c r="T62" s="143"/>
      <c r="U62" s="143"/>
      <c r="V62" s="143"/>
      <c r="W62" s="143"/>
      <c r="X62" s="143"/>
      <c r="Y62" s="143"/>
      <c r="Z62" s="144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</row>
    <row r="63" spans="1:49" ht="29.25" customHeight="1">
      <c r="A63" s="93"/>
      <c r="B63" s="91"/>
      <c r="C63" s="139" t="s">
        <v>99</v>
      </c>
      <c r="D63" s="138" t="s">
        <v>100</v>
      </c>
      <c r="E63" s="139" t="s">
        <v>101</v>
      </c>
      <c r="F63" s="128"/>
      <c r="G63" s="128"/>
      <c r="H63" s="128"/>
      <c r="I63" s="128"/>
      <c r="J63" s="128"/>
      <c r="K63" s="128"/>
      <c r="L63" s="128"/>
      <c r="M63" s="128"/>
      <c r="N63" s="162"/>
      <c r="O63" s="145"/>
      <c r="P63" s="128"/>
      <c r="Q63" s="238"/>
      <c r="R63" s="133"/>
      <c r="S63" s="133"/>
      <c r="T63" s="143"/>
      <c r="U63" s="143"/>
      <c r="V63" s="143"/>
      <c r="W63" s="143"/>
      <c r="X63" s="143"/>
      <c r="Y63" s="143"/>
      <c r="Z63" s="144"/>
      <c r="AA63" s="92"/>
      <c r="AB63" s="92"/>
      <c r="AC63" s="92" t="s">
        <v>184</v>
      </c>
      <c r="AD63" s="92" t="s">
        <v>185</v>
      </c>
      <c r="AE63" s="92" t="s">
        <v>186</v>
      </c>
      <c r="AF63" s="92" t="s">
        <v>187</v>
      </c>
      <c r="AG63" s="92" t="s">
        <v>980</v>
      </c>
      <c r="AH63" s="92" t="s">
        <v>981</v>
      </c>
      <c r="AI63" s="92" t="s">
        <v>982</v>
      </c>
      <c r="AJ63" s="92" t="s">
        <v>670</v>
      </c>
      <c r="AK63" s="92" t="s">
        <v>671</v>
      </c>
      <c r="AL63" s="92" t="s">
        <v>672</v>
      </c>
      <c r="AM63" s="92" t="s">
        <v>255</v>
      </c>
      <c r="AN63" s="92" t="s">
        <v>933</v>
      </c>
      <c r="AO63" s="92" t="s">
        <v>934</v>
      </c>
      <c r="AP63" s="92" t="s">
        <v>935</v>
      </c>
      <c r="AQ63" s="92" t="s">
        <v>936</v>
      </c>
      <c r="AR63" s="92" t="s">
        <v>937</v>
      </c>
      <c r="AS63" s="92" t="s">
        <v>938</v>
      </c>
      <c r="AT63" s="92"/>
      <c r="AU63" s="92"/>
      <c r="AV63" s="92"/>
      <c r="AW63" s="92"/>
    </row>
    <row r="64" spans="1:49" ht="59.25" customHeight="1">
      <c r="A64" s="93"/>
      <c r="B64" s="91"/>
      <c r="C64" s="173" t="s">
        <v>454</v>
      </c>
      <c r="D64" s="161" t="s">
        <v>446</v>
      </c>
      <c r="E64" s="139"/>
      <c r="F64" s="128"/>
      <c r="G64" s="128"/>
      <c r="H64" s="128"/>
      <c r="I64" s="128"/>
      <c r="J64" s="128"/>
      <c r="K64" s="128"/>
      <c r="L64" s="128"/>
      <c r="M64" s="128"/>
      <c r="N64" s="162"/>
      <c r="O64" s="145"/>
      <c r="P64" s="128"/>
      <c r="Q64" s="238"/>
      <c r="R64" s="133"/>
      <c r="S64" s="133"/>
      <c r="T64" s="143"/>
      <c r="U64" s="143"/>
      <c r="V64" s="143"/>
      <c r="W64" s="143"/>
      <c r="X64" s="143"/>
      <c r="Y64" s="143"/>
      <c r="Z64" s="144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</row>
    <row r="65" spans="1:49" ht="23.25" customHeight="1">
      <c r="A65" s="92"/>
      <c r="B65" s="96"/>
      <c r="C65" s="173" t="s">
        <v>455</v>
      </c>
      <c r="D65" s="161" t="s">
        <v>447</v>
      </c>
      <c r="E65" s="139"/>
      <c r="F65" s="128"/>
      <c r="G65" s="128"/>
      <c r="H65" s="128"/>
      <c r="I65" s="128"/>
      <c r="J65" s="128"/>
      <c r="K65" s="128"/>
      <c r="L65" s="128"/>
      <c r="M65" s="128"/>
      <c r="N65" s="162"/>
      <c r="O65" s="145"/>
      <c r="P65" s="128"/>
      <c r="Q65" s="238"/>
      <c r="R65" s="133"/>
      <c r="S65" s="133"/>
      <c r="T65" s="143"/>
      <c r="U65" s="143"/>
      <c r="V65" s="143"/>
      <c r="W65" s="143"/>
      <c r="X65" s="143"/>
      <c r="Y65" s="143"/>
      <c r="Z65" s="144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</row>
    <row r="66" spans="1:49" ht="26.25" customHeight="1">
      <c r="A66" s="92"/>
      <c r="B66" s="96"/>
      <c r="C66" s="173" t="s">
        <v>456</v>
      </c>
      <c r="D66" s="161" t="s">
        <v>448</v>
      </c>
      <c r="E66" s="139"/>
      <c r="F66" s="128"/>
      <c r="G66" s="128"/>
      <c r="H66" s="128"/>
      <c r="I66" s="128"/>
      <c r="J66" s="128"/>
      <c r="K66" s="128"/>
      <c r="L66" s="128"/>
      <c r="M66" s="128"/>
      <c r="N66" s="162"/>
      <c r="O66" s="145"/>
      <c r="P66" s="128"/>
      <c r="Q66" s="238"/>
      <c r="R66" s="133"/>
      <c r="S66" s="133"/>
      <c r="T66" s="143"/>
      <c r="U66" s="143"/>
      <c r="V66" s="143"/>
      <c r="W66" s="143"/>
      <c r="X66" s="143"/>
      <c r="Y66" s="143"/>
      <c r="Z66" s="144"/>
      <c r="AA66" s="92"/>
      <c r="AB66" s="92"/>
      <c r="AC66" s="92" t="s">
        <v>960</v>
      </c>
      <c r="AD66" s="92" t="s">
        <v>961</v>
      </c>
      <c r="AE66" s="92" t="s">
        <v>962</v>
      </c>
      <c r="AF66" s="92" t="s">
        <v>963</v>
      </c>
      <c r="AG66" s="92" t="s">
        <v>964</v>
      </c>
      <c r="AH66" s="92" t="s">
        <v>965</v>
      </c>
      <c r="AI66" s="92" t="s">
        <v>814</v>
      </c>
      <c r="AJ66" s="92" t="s">
        <v>581</v>
      </c>
      <c r="AK66" s="92" t="s">
        <v>582</v>
      </c>
      <c r="AL66" s="92" t="s">
        <v>583</v>
      </c>
      <c r="AM66" s="92" t="s">
        <v>584</v>
      </c>
      <c r="AN66" s="92" t="s">
        <v>942</v>
      </c>
      <c r="AO66" s="92" t="s">
        <v>943</v>
      </c>
      <c r="AP66" s="92" t="s">
        <v>815</v>
      </c>
      <c r="AQ66" s="92" t="s">
        <v>816</v>
      </c>
      <c r="AR66" s="92" t="s">
        <v>817</v>
      </c>
      <c r="AS66" s="92" t="s">
        <v>29</v>
      </c>
      <c r="AT66" s="92"/>
      <c r="AU66" s="92"/>
      <c r="AV66" s="92"/>
      <c r="AW66" s="92"/>
    </row>
    <row r="67" spans="1:49" ht="56.25" customHeight="1">
      <c r="A67" s="92"/>
      <c r="B67" s="91"/>
      <c r="C67" s="173" t="s">
        <v>457</v>
      </c>
      <c r="D67" s="161" t="s">
        <v>449</v>
      </c>
      <c r="E67" s="139"/>
      <c r="F67" s="128"/>
      <c r="G67" s="128"/>
      <c r="H67" s="128"/>
      <c r="I67" s="128"/>
      <c r="J67" s="128"/>
      <c r="K67" s="128"/>
      <c r="L67" s="128"/>
      <c r="M67" s="128"/>
      <c r="N67" s="162"/>
      <c r="O67" s="145"/>
      <c r="P67" s="128"/>
      <c r="Q67" s="238"/>
      <c r="R67" s="133"/>
      <c r="S67" s="133"/>
      <c r="T67" s="143"/>
      <c r="U67" s="143"/>
      <c r="V67" s="143"/>
      <c r="W67" s="143"/>
      <c r="X67" s="143"/>
      <c r="Y67" s="143"/>
      <c r="Z67" s="144"/>
      <c r="AA67" s="92"/>
      <c r="AB67" s="92"/>
      <c r="AC67" s="92" t="s">
        <v>607</v>
      </c>
      <c r="AD67" s="92" t="s">
        <v>608</v>
      </c>
      <c r="AE67" s="92" t="s">
        <v>694</v>
      </c>
      <c r="AF67" s="92" t="s">
        <v>695</v>
      </c>
      <c r="AG67" s="92" t="s">
        <v>696</v>
      </c>
      <c r="AH67" s="92" t="s">
        <v>697</v>
      </c>
      <c r="AI67" s="92" t="s">
        <v>698</v>
      </c>
      <c r="AJ67" s="92" t="s">
        <v>699</v>
      </c>
      <c r="AK67" s="92" t="s">
        <v>700</v>
      </c>
      <c r="AL67" s="92" t="s">
        <v>701</v>
      </c>
      <c r="AM67" s="92" t="s">
        <v>599</v>
      </c>
      <c r="AN67" s="92" t="s">
        <v>634</v>
      </c>
      <c r="AO67" s="92" t="s">
        <v>635</v>
      </c>
      <c r="AP67" s="92" t="s">
        <v>636</v>
      </c>
      <c r="AQ67" s="92" t="s">
        <v>637</v>
      </c>
      <c r="AR67" s="92" t="s">
        <v>376</v>
      </c>
      <c r="AS67" s="92" t="s">
        <v>228</v>
      </c>
      <c r="AT67" s="92"/>
      <c r="AU67" s="92"/>
      <c r="AV67" s="92"/>
      <c r="AW67" s="92"/>
    </row>
    <row r="68" spans="1:49" ht="21">
      <c r="A68" s="92"/>
      <c r="B68" s="91"/>
      <c r="C68" s="173" t="s">
        <v>458</v>
      </c>
      <c r="D68" s="161" t="s">
        <v>450</v>
      </c>
      <c r="E68" s="139"/>
      <c r="F68" s="128"/>
      <c r="G68" s="128"/>
      <c r="H68" s="128"/>
      <c r="I68" s="128"/>
      <c r="J68" s="128"/>
      <c r="K68" s="128"/>
      <c r="L68" s="128"/>
      <c r="M68" s="128"/>
      <c r="N68" s="162"/>
      <c r="O68" s="145"/>
      <c r="P68" s="128"/>
      <c r="Q68" s="238"/>
      <c r="R68" s="133"/>
      <c r="S68" s="133"/>
      <c r="T68" s="143"/>
      <c r="U68" s="143"/>
      <c r="V68" s="143"/>
      <c r="W68" s="143"/>
      <c r="X68" s="143"/>
      <c r="Y68" s="143"/>
      <c r="Z68" s="144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</row>
    <row r="69" spans="1:49" ht="18.75" customHeight="1">
      <c r="A69" s="92"/>
      <c r="B69" s="91"/>
      <c r="C69" s="173" t="s">
        <v>459</v>
      </c>
      <c r="D69" s="161" t="s">
        <v>451</v>
      </c>
      <c r="E69" s="139"/>
      <c r="F69" s="128"/>
      <c r="G69" s="128"/>
      <c r="H69" s="128"/>
      <c r="I69" s="128"/>
      <c r="J69" s="128"/>
      <c r="K69" s="128"/>
      <c r="L69" s="128"/>
      <c r="M69" s="128"/>
      <c r="N69" s="162"/>
      <c r="O69" s="145"/>
      <c r="P69" s="128"/>
      <c r="Q69" s="238"/>
      <c r="R69" s="133"/>
      <c r="S69" s="133"/>
      <c r="T69" s="143"/>
      <c r="U69" s="143"/>
      <c r="V69" s="143"/>
      <c r="W69" s="143"/>
      <c r="X69" s="143"/>
      <c r="Y69" s="143"/>
      <c r="Z69" s="144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</row>
    <row r="70" spans="1:49" ht="93" customHeight="1">
      <c r="A70" s="92"/>
      <c r="B70" s="91"/>
      <c r="C70" s="173" t="s">
        <v>460</v>
      </c>
      <c r="D70" s="161" t="s">
        <v>452</v>
      </c>
      <c r="E70" s="139" t="s">
        <v>1197</v>
      </c>
      <c r="F70" s="128" t="s">
        <v>1098</v>
      </c>
      <c r="G70" s="128"/>
      <c r="H70" s="128"/>
      <c r="I70" s="136" t="s">
        <v>1121</v>
      </c>
      <c r="J70" s="136" t="s">
        <v>1122</v>
      </c>
      <c r="K70" s="136" t="s">
        <v>1123</v>
      </c>
      <c r="L70" s="128"/>
      <c r="M70" s="128"/>
      <c r="N70" s="162"/>
      <c r="O70" s="208" t="s">
        <v>1238</v>
      </c>
      <c r="P70" s="128"/>
      <c r="Q70" s="238"/>
      <c r="R70" s="133"/>
      <c r="S70" s="133"/>
      <c r="T70" s="143"/>
      <c r="U70" s="143"/>
      <c r="V70" s="143"/>
      <c r="W70" s="143"/>
      <c r="X70" s="143"/>
      <c r="Y70" s="143"/>
      <c r="Z70" s="144"/>
      <c r="AA70" s="92"/>
      <c r="AB70" s="92"/>
      <c r="AC70" s="92" t="s">
        <v>920</v>
      </c>
      <c r="AD70" s="92" t="s">
        <v>364</v>
      </c>
      <c r="AE70" s="92" t="s">
        <v>916</v>
      </c>
      <c r="AF70" s="92" t="s">
        <v>238</v>
      </c>
      <c r="AG70" s="92" t="s">
        <v>239</v>
      </c>
      <c r="AH70" s="92" t="s">
        <v>19</v>
      </c>
      <c r="AI70" s="92" t="s">
        <v>1047</v>
      </c>
      <c r="AJ70" s="92" t="s">
        <v>1048</v>
      </c>
      <c r="AK70" s="92" t="s">
        <v>1049</v>
      </c>
      <c r="AL70" s="92" t="s">
        <v>296</v>
      </c>
      <c r="AM70" s="92" t="s">
        <v>940</v>
      </c>
      <c r="AN70" s="92" t="s">
        <v>941</v>
      </c>
      <c r="AO70" s="92" t="s">
        <v>869</v>
      </c>
      <c r="AP70" s="92" t="s">
        <v>870</v>
      </c>
      <c r="AQ70" s="92" t="s">
        <v>871</v>
      </c>
      <c r="AR70" s="92" t="s">
        <v>872</v>
      </c>
      <c r="AS70" s="92" t="s">
        <v>34</v>
      </c>
      <c r="AT70" s="92"/>
      <c r="AU70" s="92"/>
      <c r="AV70" s="92"/>
      <c r="AW70" s="92"/>
    </row>
    <row r="71" spans="1:49" ht="117.75" customHeight="1">
      <c r="A71" s="92"/>
      <c r="B71" s="91"/>
      <c r="C71" s="173" t="s">
        <v>461</v>
      </c>
      <c r="D71" s="161" t="s">
        <v>453</v>
      </c>
      <c r="E71" s="139" t="s">
        <v>1198</v>
      </c>
      <c r="F71" s="128" t="s">
        <v>3</v>
      </c>
      <c r="G71" s="128"/>
      <c r="H71" s="128"/>
      <c r="I71" s="136" t="s">
        <v>1121</v>
      </c>
      <c r="J71" s="136" t="s">
        <v>1122</v>
      </c>
      <c r="K71" s="136" t="s">
        <v>1123</v>
      </c>
      <c r="L71" s="128"/>
      <c r="M71" s="128"/>
      <c r="N71" s="162"/>
      <c r="O71" s="251" t="s">
        <v>1242</v>
      </c>
      <c r="P71" s="128" t="s">
        <v>1111</v>
      </c>
      <c r="Q71" s="240" t="s">
        <v>1199</v>
      </c>
      <c r="R71" s="133"/>
      <c r="S71" s="133"/>
      <c r="T71" s="143"/>
      <c r="U71" s="143"/>
      <c r="V71" s="143"/>
      <c r="W71" s="143"/>
      <c r="X71" s="143"/>
      <c r="Y71" s="143"/>
      <c r="Z71" s="144"/>
      <c r="AA71" s="92"/>
      <c r="AB71" s="92"/>
      <c r="AC71" s="92" t="s">
        <v>35</v>
      </c>
      <c r="AD71" s="92" t="s">
        <v>884</v>
      </c>
      <c r="AE71" s="92" t="s">
        <v>885</v>
      </c>
      <c r="AF71" s="92" t="s">
        <v>886</v>
      </c>
      <c r="AG71" s="92" t="s">
        <v>431</v>
      </c>
      <c r="AH71" s="92" t="s">
        <v>432</v>
      </c>
      <c r="AI71" s="92" t="s">
        <v>116</v>
      </c>
      <c r="AJ71" s="92" t="s">
        <v>117</v>
      </c>
      <c r="AK71" s="92" t="s">
        <v>494</v>
      </c>
      <c r="AL71" s="92" t="s">
        <v>495</v>
      </c>
      <c r="AM71" s="92" t="s">
        <v>685</v>
      </c>
      <c r="AN71" s="92" t="s">
        <v>686</v>
      </c>
      <c r="AO71" s="92" t="s">
        <v>49</v>
      </c>
      <c r="AP71" s="92" t="s">
        <v>50</v>
      </c>
      <c r="AQ71" s="92" t="s">
        <v>51</v>
      </c>
      <c r="AR71" s="92" t="s">
        <v>52</v>
      </c>
      <c r="AS71" s="92" t="s">
        <v>751</v>
      </c>
      <c r="AT71" s="92"/>
      <c r="AU71" s="92"/>
      <c r="AV71" s="92"/>
      <c r="AW71" s="92"/>
    </row>
    <row r="72" spans="1:49" s="103" customFormat="1" ht="60.75" customHeight="1">
      <c r="A72" s="91"/>
      <c r="B72" s="91"/>
      <c r="C72" s="165" t="s">
        <v>181</v>
      </c>
      <c r="D72" s="164" t="s">
        <v>182</v>
      </c>
      <c r="E72" s="165" t="s">
        <v>183</v>
      </c>
      <c r="F72" s="166"/>
      <c r="G72" s="166"/>
      <c r="H72" s="166"/>
      <c r="I72" s="167"/>
      <c r="J72" s="168"/>
      <c r="K72" s="167"/>
      <c r="L72" s="166"/>
      <c r="M72" s="166"/>
      <c r="N72" s="176"/>
      <c r="O72" s="169"/>
      <c r="P72" s="166"/>
      <c r="Q72" s="241"/>
      <c r="R72" s="170"/>
      <c r="S72" s="170"/>
      <c r="T72" s="171">
        <f>T73</f>
        <v>124.7</v>
      </c>
      <c r="U72" s="171">
        <f>U73</f>
        <v>124.7</v>
      </c>
      <c r="V72" s="171">
        <f>V73</f>
        <v>20.8</v>
      </c>
      <c r="W72" s="171"/>
      <c r="X72" s="171"/>
      <c r="Y72" s="171"/>
      <c r="Z72" s="144"/>
      <c r="AA72" s="91"/>
      <c r="AB72" s="91"/>
      <c r="AC72" s="91" t="s">
        <v>753</v>
      </c>
      <c r="AD72" s="91" t="s">
        <v>386</v>
      </c>
      <c r="AE72" s="91" t="s">
        <v>387</v>
      </c>
      <c r="AF72" s="91" t="s">
        <v>388</v>
      </c>
      <c r="AG72" s="91" t="s">
        <v>440</v>
      </c>
      <c r="AH72" s="91" t="s">
        <v>87</v>
      </c>
      <c r="AI72" s="91" t="s">
        <v>88</v>
      </c>
      <c r="AJ72" s="91" t="s">
        <v>89</v>
      </c>
      <c r="AK72" s="91" t="s">
        <v>90</v>
      </c>
      <c r="AL72" s="91" t="s">
        <v>91</v>
      </c>
      <c r="AM72" s="91" t="s">
        <v>92</v>
      </c>
      <c r="AN72" s="91" t="s">
        <v>93</v>
      </c>
      <c r="AO72" s="91" t="s">
        <v>94</v>
      </c>
      <c r="AP72" s="91" t="s">
        <v>851</v>
      </c>
      <c r="AQ72" s="91" t="s">
        <v>852</v>
      </c>
      <c r="AR72" s="91" t="s">
        <v>853</v>
      </c>
      <c r="AS72" s="91" t="s">
        <v>917</v>
      </c>
      <c r="AT72" s="91"/>
      <c r="AU72" s="91"/>
      <c r="AV72" s="91"/>
      <c r="AW72" s="91"/>
    </row>
    <row r="73" spans="1:49" s="103" customFormat="1" ht="51.75" customHeight="1">
      <c r="A73" s="91"/>
      <c r="B73" s="91"/>
      <c r="C73" s="173" t="s">
        <v>858</v>
      </c>
      <c r="D73" s="172" t="s">
        <v>1101</v>
      </c>
      <c r="E73" s="173" t="s">
        <v>1102</v>
      </c>
      <c r="F73" s="128" t="s">
        <v>1211</v>
      </c>
      <c r="G73" s="128"/>
      <c r="H73" s="128"/>
      <c r="I73" s="174" t="s">
        <v>1121</v>
      </c>
      <c r="J73" s="174" t="s">
        <v>1132</v>
      </c>
      <c r="K73" s="174" t="s">
        <v>1133</v>
      </c>
      <c r="L73" s="128"/>
      <c r="M73" s="128"/>
      <c r="N73" s="162"/>
      <c r="O73" s="151" t="s">
        <v>1213</v>
      </c>
      <c r="P73" s="128"/>
      <c r="Q73" s="175" t="s">
        <v>1147</v>
      </c>
      <c r="R73" s="133"/>
      <c r="S73" s="133"/>
      <c r="T73" s="143">
        <v>124.7</v>
      </c>
      <c r="U73" s="245">
        <v>124.7</v>
      </c>
      <c r="V73" s="143">
        <v>20.8</v>
      </c>
      <c r="W73" s="143"/>
      <c r="X73" s="143"/>
      <c r="Y73" s="143"/>
      <c r="Z73" s="144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</row>
    <row r="74" spans="1:49" s="103" customFormat="1" ht="13.5" customHeight="1">
      <c r="A74" s="91"/>
      <c r="B74" s="91"/>
      <c r="C74" s="209"/>
      <c r="D74" s="138" t="s">
        <v>939</v>
      </c>
      <c r="E74" s="139"/>
      <c r="F74" s="128"/>
      <c r="G74" s="128"/>
      <c r="H74" s="128"/>
      <c r="I74" s="128"/>
      <c r="J74" s="128"/>
      <c r="K74" s="128"/>
      <c r="L74" s="128"/>
      <c r="M74" s="128"/>
      <c r="N74" s="162"/>
      <c r="O74" s="145"/>
      <c r="P74" s="128"/>
      <c r="Q74" s="128"/>
      <c r="R74" s="133"/>
      <c r="S74" s="133"/>
      <c r="T74" s="143"/>
      <c r="U74" s="143"/>
      <c r="V74" s="143"/>
      <c r="W74" s="143"/>
      <c r="X74" s="143"/>
      <c r="Y74" s="143"/>
      <c r="Z74" s="144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</row>
    <row r="75" spans="1:49" s="103" customFormat="1" ht="42.75" customHeight="1">
      <c r="A75" s="91"/>
      <c r="B75" s="91"/>
      <c r="C75" s="165" t="s">
        <v>958</v>
      </c>
      <c r="D75" s="164" t="s">
        <v>959</v>
      </c>
      <c r="E75" s="165" t="s">
        <v>1200</v>
      </c>
      <c r="F75" s="166"/>
      <c r="G75" s="166"/>
      <c r="H75" s="166"/>
      <c r="I75" s="176"/>
      <c r="J75" s="166"/>
      <c r="K75" s="166"/>
      <c r="L75" s="176"/>
      <c r="M75" s="166"/>
      <c r="N75" s="176"/>
      <c r="O75" s="177"/>
      <c r="P75" s="178"/>
      <c r="Q75" s="178"/>
      <c r="R75" s="179"/>
      <c r="S75" s="179"/>
      <c r="T75" s="246">
        <f aca="true" t="shared" si="1" ref="T75:Y75">SUM(T76+T80)</f>
        <v>299.632</v>
      </c>
      <c r="U75" s="246">
        <f t="shared" si="1"/>
        <v>299.63</v>
      </c>
      <c r="V75" s="246">
        <f t="shared" si="1"/>
        <v>307.179</v>
      </c>
      <c r="W75" s="246">
        <f t="shared" si="1"/>
        <v>0</v>
      </c>
      <c r="X75" s="246">
        <f t="shared" si="1"/>
        <v>0</v>
      </c>
      <c r="Y75" s="246">
        <f t="shared" si="1"/>
        <v>0</v>
      </c>
      <c r="Z75" s="144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</row>
    <row r="76" spans="1:49" s="103" customFormat="1" ht="75.75" customHeight="1">
      <c r="A76" s="91"/>
      <c r="B76" s="91"/>
      <c r="C76" s="316" t="s">
        <v>464</v>
      </c>
      <c r="D76" s="318" t="s">
        <v>465</v>
      </c>
      <c r="E76" s="285" t="s">
        <v>1201</v>
      </c>
      <c r="F76" s="289" t="s">
        <v>1202</v>
      </c>
      <c r="G76" s="128"/>
      <c r="H76" s="128"/>
      <c r="I76" s="180" t="s">
        <v>1121</v>
      </c>
      <c r="J76" s="180" t="s">
        <v>1141</v>
      </c>
      <c r="K76" s="180" t="s">
        <v>1123</v>
      </c>
      <c r="L76" s="180" t="s">
        <v>1138</v>
      </c>
      <c r="M76" s="180" t="s">
        <v>1139</v>
      </c>
      <c r="N76" s="253" t="s">
        <v>1140</v>
      </c>
      <c r="O76" s="229" t="s">
        <v>1237</v>
      </c>
      <c r="P76" s="147"/>
      <c r="Q76" s="181"/>
      <c r="R76" s="182"/>
      <c r="S76" s="182"/>
      <c r="T76" s="270">
        <v>298.632</v>
      </c>
      <c r="U76" s="326">
        <v>298.63</v>
      </c>
      <c r="V76" s="270">
        <v>306.179</v>
      </c>
      <c r="W76" s="293"/>
      <c r="X76" s="268"/>
      <c r="Y76" s="268"/>
      <c r="Z76" s="278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</row>
    <row r="77" spans="1:49" s="103" customFormat="1" ht="76.5" customHeight="1">
      <c r="A77" s="91"/>
      <c r="B77" s="91"/>
      <c r="C77" s="317"/>
      <c r="D77" s="319"/>
      <c r="E77" s="321"/>
      <c r="F77" s="323"/>
      <c r="G77" s="128"/>
      <c r="H77" s="128"/>
      <c r="I77" s="184" t="s">
        <v>1203</v>
      </c>
      <c r="J77" s="184" t="s">
        <v>1204</v>
      </c>
      <c r="K77" s="184" t="s">
        <v>1205</v>
      </c>
      <c r="L77" s="184" t="s">
        <v>1172</v>
      </c>
      <c r="M77" s="184" t="s">
        <v>1129</v>
      </c>
      <c r="N77" s="254" t="s">
        <v>1173</v>
      </c>
      <c r="O77" s="185"/>
      <c r="P77" s="183"/>
      <c r="Q77" s="186"/>
      <c r="R77" s="187"/>
      <c r="S77" s="187"/>
      <c r="T77" s="325"/>
      <c r="U77" s="327"/>
      <c r="V77" s="325"/>
      <c r="W77" s="294"/>
      <c r="X77" s="333"/>
      <c r="Y77" s="335"/>
      <c r="Z77" s="279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</row>
    <row r="78" spans="1:49" s="103" customFormat="1" ht="33.75" customHeight="1">
      <c r="A78" s="91"/>
      <c r="B78" s="91"/>
      <c r="C78" s="317"/>
      <c r="D78" s="319"/>
      <c r="E78" s="321"/>
      <c r="F78" s="323"/>
      <c r="G78" s="128"/>
      <c r="H78" s="128"/>
      <c r="I78" s="184" t="s">
        <v>1206</v>
      </c>
      <c r="J78" s="184"/>
      <c r="K78" s="184"/>
      <c r="L78" s="184" t="s">
        <v>1175</v>
      </c>
      <c r="M78" s="184" t="s">
        <v>1129</v>
      </c>
      <c r="N78" s="254" t="s">
        <v>1176</v>
      </c>
      <c r="O78" s="185"/>
      <c r="P78" s="183"/>
      <c r="Q78" s="186"/>
      <c r="R78" s="187"/>
      <c r="S78" s="187"/>
      <c r="T78" s="325"/>
      <c r="U78" s="327"/>
      <c r="V78" s="325"/>
      <c r="W78" s="294"/>
      <c r="X78" s="333"/>
      <c r="Y78" s="335"/>
      <c r="Z78" s="279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</row>
    <row r="79" spans="1:49" s="103" customFormat="1" ht="41.25" customHeight="1">
      <c r="A79" s="91"/>
      <c r="B79" s="91"/>
      <c r="C79" s="305"/>
      <c r="D79" s="320"/>
      <c r="E79" s="322"/>
      <c r="F79" s="324"/>
      <c r="G79" s="128"/>
      <c r="H79" s="128"/>
      <c r="I79" s="184" t="s">
        <v>1206</v>
      </c>
      <c r="J79" s="184"/>
      <c r="K79" s="184"/>
      <c r="L79" s="135" t="s">
        <v>1207</v>
      </c>
      <c r="M79" s="135" t="s">
        <v>1208</v>
      </c>
      <c r="N79" s="254" t="s">
        <v>1209</v>
      </c>
      <c r="O79" s="185"/>
      <c r="P79" s="183"/>
      <c r="Q79" s="186"/>
      <c r="R79" s="188"/>
      <c r="S79" s="188"/>
      <c r="T79" s="271"/>
      <c r="U79" s="328"/>
      <c r="V79" s="271"/>
      <c r="W79" s="295"/>
      <c r="X79" s="269"/>
      <c r="Y79" s="336"/>
      <c r="Z79" s="280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</row>
    <row r="80" spans="1:49" s="103" customFormat="1" ht="69.75" customHeight="1">
      <c r="A80" s="91"/>
      <c r="B80" s="91"/>
      <c r="C80" s="316" t="s">
        <v>466</v>
      </c>
      <c r="D80" s="318" t="s">
        <v>467</v>
      </c>
      <c r="E80" s="285" t="s">
        <v>1210</v>
      </c>
      <c r="F80" s="289" t="s">
        <v>1211</v>
      </c>
      <c r="G80" s="128"/>
      <c r="H80" s="130"/>
      <c r="I80" s="189" t="s">
        <v>1121</v>
      </c>
      <c r="J80" s="180" t="s">
        <v>1141</v>
      </c>
      <c r="K80" s="190" t="s">
        <v>1123</v>
      </c>
      <c r="L80" s="152" t="s">
        <v>1142</v>
      </c>
      <c r="M80" s="191" t="s">
        <v>1143</v>
      </c>
      <c r="N80" s="253" t="s">
        <v>1144</v>
      </c>
      <c r="O80" s="192"/>
      <c r="P80" s="147"/>
      <c r="Q80" s="181"/>
      <c r="R80" s="188"/>
      <c r="S80" s="188"/>
      <c r="T80" s="268">
        <v>1</v>
      </c>
      <c r="U80" s="268">
        <v>1</v>
      </c>
      <c r="V80" s="268">
        <v>1</v>
      </c>
      <c r="W80" s="293"/>
      <c r="X80" s="268"/>
      <c r="Y80" s="268"/>
      <c r="Z80" s="278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</row>
    <row r="81" spans="1:49" s="103" customFormat="1" ht="42.75" customHeight="1">
      <c r="A81" s="91"/>
      <c r="B81" s="91"/>
      <c r="C81" s="317"/>
      <c r="D81" s="319"/>
      <c r="E81" s="329"/>
      <c r="F81" s="331"/>
      <c r="G81" s="128"/>
      <c r="H81" s="130"/>
      <c r="I81" s="193"/>
      <c r="J81" s="184"/>
      <c r="K81" s="194"/>
      <c r="L81" s="135" t="s">
        <v>1172</v>
      </c>
      <c r="M81" s="195" t="s">
        <v>1129</v>
      </c>
      <c r="N81" s="254" t="s">
        <v>1173</v>
      </c>
      <c r="O81" s="196"/>
      <c r="P81" s="183"/>
      <c r="Q81" s="186"/>
      <c r="R81" s="188"/>
      <c r="S81" s="188"/>
      <c r="T81" s="333"/>
      <c r="U81" s="335"/>
      <c r="V81" s="333"/>
      <c r="W81" s="294"/>
      <c r="X81" s="333"/>
      <c r="Y81" s="333"/>
      <c r="Z81" s="33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</row>
    <row r="82" spans="1:49" ht="43.5" customHeight="1">
      <c r="A82" s="92"/>
      <c r="B82" s="92"/>
      <c r="C82" s="305"/>
      <c r="D82" s="320"/>
      <c r="E82" s="330"/>
      <c r="F82" s="332"/>
      <c r="G82" s="128"/>
      <c r="H82" s="130"/>
      <c r="I82" s="197"/>
      <c r="J82" s="198"/>
      <c r="K82" s="199"/>
      <c r="L82" s="146" t="s">
        <v>1175</v>
      </c>
      <c r="M82" s="200" t="s">
        <v>1129</v>
      </c>
      <c r="N82" s="257" t="s">
        <v>1176</v>
      </c>
      <c r="O82" s="201"/>
      <c r="P82" s="149"/>
      <c r="Q82" s="202"/>
      <c r="R82" s="203"/>
      <c r="S82" s="204"/>
      <c r="T82" s="334"/>
      <c r="U82" s="336"/>
      <c r="V82" s="334"/>
      <c r="W82" s="295"/>
      <c r="X82" s="269"/>
      <c r="Y82" s="269"/>
      <c r="Z82" s="33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</row>
    <row r="83" spans="1:49" ht="13.5" customHeight="1">
      <c r="A83" s="92"/>
      <c r="B83" s="92"/>
      <c r="C83" s="209"/>
      <c r="D83" s="138" t="s">
        <v>939</v>
      </c>
      <c r="E83" s="139"/>
      <c r="F83" s="128"/>
      <c r="G83" s="128"/>
      <c r="H83" s="128"/>
      <c r="I83" s="149"/>
      <c r="J83" s="149"/>
      <c r="K83" s="149"/>
      <c r="L83" s="149"/>
      <c r="M83" s="149"/>
      <c r="N83" s="149"/>
      <c r="O83" s="142"/>
      <c r="P83" s="149"/>
      <c r="Q83" s="149"/>
      <c r="R83" s="133"/>
      <c r="S83" s="133"/>
      <c r="T83" s="143"/>
      <c r="U83" s="143"/>
      <c r="V83" s="143"/>
      <c r="W83" s="143"/>
      <c r="X83" s="143"/>
      <c r="Y83" s="143"/>
      <c r="Z83" s="144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</row>
    <row r="84" spans="1:49" ht="75" customHeight="1">
      <c r="A84" s="92"/>
      <c r="B84" s="92"/>
      <c r="C84" s="139" t="s">
        <v>229</v>
      </c>
      <c r="D84" s="138" t="s">
        <v>918</v>
      </c>
      <c r="E84" s="139" t="s">
        <v>919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45"/>
      <c r="P84" s="128"/>
      <c r="Q84" s="128"/>
      <c r="R84" s="133"/>
      <c r="S84" s="133"/>
      <c r="T84" s="143"/>
      <c r="U84" s="143"/>
      <c r="V84" s="143"/>
      <c r="W84" s="143"/>
      <c r="X84" s="143"/>
      <c r="Y84" s="143"/>
      <c r="Z84" s="144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</row>
    <row r="85" spans="1:49" ht="22.5" customHeight="1">
      <c r="A85" s="92"/>
      <c r="B85" s="92"/>
      <c r="C85" s="209"/>
      <c r="D85" s="205" t="s">
        <v>939</v>
      </c>
      <c r="E85" s="139"/>
      <c r="F85" s="128"/>
      <c r="G85" s="128"/>
      <c r="H85" s="128"/>
      <c r="I85" s="128"/>
      <c r="J85" s="128"/>
      <c r="K85" s="128"/>
      <c r="L85" s="128"/>
      <c r="M85" s="128"/>
      <c r="N85" s="128"/>
      <c r="O85" s="145"/>
      <c r="P85" s="128"/>
      <c r="Q85" s="128"/>
      <c r="R85" s="133"/>
      <c r="S85" s="133"/>
      <c r="T85" s="143"/>
      <c r="U85" s="143"/>
      <c r="V85" s="143"/>
      <c r="W85" s="143"/>
      <c r="X85" s="143"/>
      <c r="Y85" s="143"/>
      <c r="Z85" s="144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</row>
    <row r="86" spans="1:49" ht="38.25" customHeight="1">
      <c r="A86" s="92"/>
      <c r="B86" s="92"/>
      <c r="C86" s="165"/>
      <c r="D86" s="97" t="s">
        <v>752</v>
      </c>
      <c r="E86" s="98"/>
      <c r="F86" s="104"/>
      <c r="G86" s="104"/>
      <c r="H86" s="104"/>
      <c r="I86" s="104"/>
      <c r="J86" s="104"/>
      <c r="K86" s="104"/>
      <c r="L86" s="104"/>
      <c r="M86" s="104"/>
      <c r="N86" s="104"/>
      <c r="O86" s="113"/>
      <c r="P86" s="104"/>
      <c r="Q86" s="104"/>
      <c r="R86" s="105"/>
      <c r="S86" s="105"/>
      <c r="T86" s="111">
        <f aca="true" t="shared" si="2" ref="T86:Y86">T10+T72+T75</f>
        <v>57163.195159999996</v>
      </c>
      <c r="U86" s="111">
        <f t="shared" si="2"/>
        <v>53882.37751</v>
      </c>
      <c r="V86" s="111">
        <f t="shared" si="2"/>
        <v>42393.271</v>
      </c>
      <c r="W86" s="111">
        <f t="shared" si="2"/>
        <v>43354.2</v>
      </c>
      <c r="X86" s="111">
        <f t="shared" si="2"/>
        <v>45938.78</v>
      </c>
      <c r="Y86" s="111">
        <f t="shared" si="2"/>
        <v>49384.1885</v>
      </c>
      <c r="Z86" s="106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</row>
    <row r="87" spans="1:49" ht="13.5" customHeight="1">
      <c r="A87" s="92"/>
      <c r="B87" s="92"/>
      <c r="C87" s="91"/>
      <c r="D87" s="117"/>
      <c r="E87" s="91"/>
      <c r="F87" s="120"/>
      <c r="G87" s="107"/>
      <c r="H87" s="107"/>
      <c r="I87" s="107"/>
      <c r="J87" s="107"/>
      <c r="K87" s="107"/>
      <c r="L87" s="107"/>
      <c r="M87" s="107"/>
      <c r="N87" s="107"/>
      <c r="O87" s="120"/>
      <c r="P87" s="107"/>
      <c r="Q87" s="107"/>
      <c r="R87" s="107"/>
      <c r="S87" s="107"/>
      <c r="T87" s="247"/>
      <c r="U87" s="247"/>
      <c r="V87" s="247"/>
      <c r="W87" s="247"/>
      <c r="X87" s="247"/>
      <c r="Y87" s="247"/>
      <c r="Z87" s="107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</row>
    <row r="88" spans="1:49" ht="13.5" customHeight="1">
      <c r="A88" s="92"/>
      <c r="B88" s="92"/>
      <c r="C88" s="91"/>
      <c r="D88" s="117"/>
      <c r="E88" s="91"/>
      <c r="F88" s="120"/>
      <c r="G88" s="107"/>
      <c r="H88" s="107"/>
      <c r="I88" s="107"/>
      <c r="J88" s="107"/>
      <c r="K88" s="107"/>
      <c r="L88" s="107"/>
      <c r="M88" s="107"/>
      <c r="N88" s="107"/>
      <c r="O88" s="120"/>
      <c r="P88" s="107"/>
      <c r="Q88" s="107"/>
      <c r="R88" s="107"/>
      <c r="S88" s="107"/>
      <c r="T88" s="247"/>
      <c r="U88" s="247"/>
      <c r="V88" s="247"/>
      <c r="W88" s="247"/>
      <c r="X88" s="247"/>
      <c r="Y88" s="247"/>
      <c r="Z88" s="107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</row>
    <row r="89" spans="1:49" ht="13.5" customHeight="1">
      <c r="A89" s="92"/>
      <c r="B89" s="92"/>
      <c r="C89" s="91"/>
      <c r="D89" s="118" t="s">
        <v>1214</v>
      </c>
      <c r="E89" s="91"/>
      <c r="F89" s="120"/>
      <c r="G89" s="107"/>
      <c r="H89" s="107"/>
      <c r="I89" s="107"/>
      <c r="J89" s="107"/>
      <c r="K89" s="107"/>
      <c r="L89" s="107"/>
      <c r="M89" s="107"/>
      <c r="N89" s="107"/>
      <c r="O89" s="120"/>
      <c r="P89" s="107"/>
      <c r="Q89" s="107"/>
      <c r="R89" s="107"/>
      <c r="S89" s="107"/>
      <c r="T89" s="248"/>
      <c r="U89" s="248"/>
      <c r="V89" s="247"/>
      <c r="W89" s="247"/>
      <c r="X89" s="247"/>
      <c r="Y89" s="247"/>
      <c r="Z89" s="107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</row>
    <row r="90" spans="1:49" ht="13.5" customHeight="1">
      <c r="A90" s="92"/>
      <c r="B90" s="92"/>
      <c r="C90" s="91"/>
      <c r="D90" s="118"/>
      <c r="E90" s="91"/>
      <c r="F90" s="120"/>
      <c r="G90" s="107"/>
      <c r="H90" s="107"/>
      <c r="I90" s="107"/>
      <c r="J90" s="107"/>
      <c r="K90" s="107"/>
      <c r="L90" s="107"/>
      <c r="M90" s="107"/>
      <c r="N90" s="107"/>
      <c r="O90" s="120"/>
      <c r="P90" s="107"/>
      <c r="Q90" s="107"/>
      <c r="R90" s="107"/>
      <c r="S90" s="107"/>
      <c r="T90" s="249">
        <v>-57163.19516</v>
      </c>
      <c r="U90" s="249">
        <v>53882.37751</v>
      </c>
      <c r="V90" s="247">
        <v>42393.271</v>
      </c>
      <c r="W90" s="247">
        <v>43354.2</v>
      </c>
      <c r="X90" s="247">
        <v>45938.78</v>
      </c>
      <c r="Y90" s="247">
        <v>49384.1885</v>
      </c>
      <c r="Z90" s="107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</row>
    <row r="91" spans="1:49" ht="13.5" customHeight="1">
      <c r="A91" s="92"/>
      <c r="B91" s="92"/>
      <c r="C91" s="92"/>
      <c r="D91" s="118" t="s">
        <v>1215</v>
      </c>
      <c r="E91" s="92"/>
      <c r="F91" s="121"/>
      <c r="G91" s="108"/>
      <c r="H91" s="108"/>
      <c r="I91" s="108"/>
      <c r="J91" s="108"/>
      <c r="K91" s="108"/>
      <c r="L91" s="108"/>
      <c r="M91" s="108"/>
      <c r="N91" s="108"/>
      <c r="O91" s="121"/>
      <c r="P91" s="108"/>
      <c r="Q91" s="108"/>
      <c r="R91" s="108"/>
      <c r="S91" s="108"/>
      <c r="T91" s="250"/>
      <c r="U91" s="250"/>
      <c r="V91" s="250"/>
      <c r="W91" s="250"/>
      <c r="X91" s="250"/>
      <c r="Y91" s="250"/>
      <c r="Z91" s="108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</row>
    <row r="92" spans="1:49" ht="13.5" customHeight="1">
      <c r="A92" s="92"/>
      <c r="B92" s="92"/>
      <c r="C92" s="92"/>
      <c r="D92" s="116"/>
      <c r="E92" s="92"/>
      <c r="F92" s="121"/>
      <c r="G92" s="108"/>
      <c r="H92" s="108"/>
      <c r="I92" s="108"/>
      <c r="J92" s="108"/>
      <c r="K92" s="108"/>
      <c r="L92" s="108"/>
      <c r="M92" s="108"/>
      <c r="N92" s="108"/>
      <c r="O92" s="121"/>
      <c r="P92" s="108"/>
      <c r="Q92" s="108"/>
      <c r="R92" s="108"/>
      <c r="S92" s="108"/>
      <c r="T92" s="250"/>
      <c r="U92" s="250"/>
      <c r="V92" s="250"/>
      <c r="W92" s="250"/>
      <c r="X92" s="250"/>
      <c r="Y92" s="250"/>
      <c r="Z92" s="108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</row>
    <row r="93" spans="1:49" ht="13.5" customHeight="1">
      <c r="A93" s="92"/>
      <c r="B93" s="92"/>
      <c r="C93" s="92"/>
      <c r="D93" s="116"/>
      <c r="E93" s="92"/>
      <c r="F93" s="121"/>
      <c r="G93" s="108"/>
      <c r="H93" s="108"/>
      <c r="I93" s="108"/>
      <c r="J93" s="108"/>
      <c r="K93" s="108"/>
      <c r="L93" s="108"/>
      <c r="M93" s="108"/>
      <c r="N93" s="108"/>
      <c r="O93" s="121"/>
      <c r="P93" s="108"/>
      <c r="Q93" s="108"/>
      <c r="R93" s="108"/>
      <c r="S93" s="108"/>
      <c r="T93" s="250"/>
      <c r="U93" s="250"/>
      <c r="V93" s="250"/>
      <c r="W93" s="250"/>
      <c r="X93" s="250"/>
      <c r="Y93" s="250"/>
      <c r="Z93" s="108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</row>
    <row r="94" spans="1:49" ht="13.5" customHeight="1">
      <c r="A94" s="92"/>
      <c r="B94" s="92"/>
      <c r="C94" s="92"/>
      <c r="D94" s="116"/>
      <c r="E94" s="92"/>
      <c r="F94" s="121"/>
      <c r="G94" s="108"/>
      <c r="H94" s="108"/>
      <c r="I94" s="108"/>
      <c r="J94" s="108"/>
      <c r="K94" s="108"/>
      <c r="L94" s="108"/>
      <c r="M94" s="108"/>
      <c r="N94" s="108"/>
      <c r="O94" s="121"/>
      <c r="P94" s="108"/>
      <c r="Q94" s="108"/>
      <c r="R94" s="108"/>
      <c r="S94" s="108"/>
      <c r="T94" s="250"/>
      <c r="U94" s="250"/>
      <c r="V94" s="250"/>
      <c r="W94" s="250"/>
      <c r="X94" s="250"/>
      <c r="Y94" s="250"/>
      <c r="Z94" s="108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</row>
    <row r="95" spans="1:49" ht="13.5" customHeight="1">
      <c r="A95" s="92"/>
      <c r="B95" s="92"/>
      <c r="C95" s="92"/>
      <c r="D95" s="116"/>
      <c r="E95" s="92"/>
      <c r="F95" s="121"/>
      <c r="G95" s="108"/>
      <c r="H95" s="108"/>
      <c r="I95" s="108"/>
      <c r="J95" s="108"/>
      <c r="K95" s="108"/>
      <c r="L95" s="108"/>
      <c r="M95" s="108"/>
      <c r="N95" s="108"/>
      <c r="O95" s="121"/>
      <c r="P95" s="108"/>
      <c r="Q95" s="108"/>
      <c r="R95" s="108"/>
      <c r="S95" s="108"/>
      <c r="T95" s="250"/>
      <c r="U95" s="250"/>
      <c r="V95" s="250"/>
      <c r="W95" s="250"/>
      <c r="X95" s="250"/>
      <c r="Y95" s="250"/>
      <c r="Z95" s="108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</row>
    <row r="96" spans="1:49" ht="13.5" customHeight="1">
      <c r="A96" s="92"/>
      <c r="B96" s="92"/>
      <c r="C96" s="92"/>
      <c r="D96" s="116"/>
      <c r="E96" s="92"/>
      <c r="F96" s="121"/>
      <c r="G96" s="108"/>
      <c r="H96" s="108"/>
      <c r="I96" s="108"/>
      <c r="J96" s="108"/>
      <c r="K96" s="108"/>
      <c r="L96" s="108"/>
      <c r="M96" s="108"/>
      <c r="N96" s="108"/>
      <c r="O96" s="121"/>
      <c r="P96" s="108"/>
      <c r="Q96" s="108"/>
      <c r="R96" s="108"/>
      <c r="S96" s="108"/>
      <c r="T96" s="250"/>
      <c r="U96" s="250"/>
      <c r="V96" s="250"/>
      <c r="W96" s="250"/>
      <c r="X96" s="250"/>
      <c r="Y96" s="250"/>
      <c r="Z96" s="108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</row>
    <row r="97" spans="1:49" ht="13.5" customHeight="1">
      <c r="A97" s="92"/>
      <c r="B97" s="92"/>
      <c r="C97" s="92"/>
      <c r="D97" s="116"/>
      <c r="E97" s="92"/>
      <c r="F97" s="121"/>
      <c r="G97" s="108"/>
      <c r="H97" s="108"/>
      <c r="I97" s="108"/>
      <c r="J97" s="108"/>
      <c r="K97" s="108"/>
      <c r="L97" s="108"/>
      <c r="M97" s="108"/>
      <c r="N97" s="108"/>
      <c r="O97" s="121"/>
      <c r="P97" s="108"/>
      <c r="Q97" s="108"/>
      <c r="R97" s="108"/>
      <c r="S97" s="108"/>
      <c r="T97" s="250"/>
      <c r="U97" s="250"/>
      <c r="V97" s="250"/>
      <c r="W97" s="250"/>
      <c r="X97" s="250"/>
      <c r="Y97" s="250"/>
      <c r="Z97" s="108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</row>
    <row r="98" spans="1:49" ht="13.5" customHeight="1">
      <c r="A98" s="92"/>
      <c r="B98" s="92"/>
      <c r="C98" s="92"/>
      <c r="D98" s="116"/>
      <c r="E98" s="92"/>
      <c r="F98" s="121"/>
      <c r="G98" s="108"/>
      <c r="H98" s="108"/>
      <c r="I98" s="108"/>
      <c r="J98" s="108"/>
      <c r="K98" s="108"/>
      <c r="L98" s="108"/>
      <c r="M98" s="108"/>
      <c r="N98" s="108"/>
      <c r="O98" s="121"/>
      <c r="P98" s="108"/>
      <c r="Q98" s="108"/>
      <c r="R98" s="108"/>
      <c r="S98" s="108"/>
      <c r="T98" s="250"/>
      <c r="U98" s="250"/>
      <c r="V98" s="250"/>
      <c r="W98" s="250"/>
      <c r="X98" s="250"/>
      <c r="Y98" s="250"/>
      <c r="Z98" s="108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</row>
    <row r="99" spans="1:49" ht="13.5" customHeight="1">
      <c r="A99" s="92"/>
      <c r="B99" s="92"/>
      <c r="C99" s="92"/>
      <c r="D99" s="116"/>
      <c r="E99" s="92"/>
      <c r="F99" s="121"/>
      <c r="G99" s="108"/>
      <c r="H99" s="108"/>
      <c r="I99" s="108"/>
      <c r="J99" s="108"/>
      <c r="K99" s="108"/>
      <c r="L99" s="108"/>
      <c r="M99" s="108"/>
      <c r="N99" s="108"/>
      <c r="O99" s="121"/>
      <c r="P99" s="108"/>
      <c r="Q99" s="108"/>
      <c r="R99" s="108"/>
      <c r="S99" s="108"/>
      <c r="T99" s="250"/>
      <c r="U99" s="250"/>
      <c r="V99" s="250"/>
      <c r="W99" s="250"/>
      <c r="X99" s="250"/>
      <c r="Y99" s="250"/>
      <c r="Z99" s="108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</row>
    <row r="100" spans="1:49" ht="13.5" customHeight="1">
      <c r="A100" s="92"/>
      <c r="B100" s="92"/>
      <c r="C100" s="92"/>
      <c r="D100" s="116"/>
      <c r="E100" s="92"/>
      <c r="F100" s="121"/>
      <c r="G100" s="108"/>
      <c r="H100" s="108"/>
      <c r="I100" s="108"/>
      <c r="J100" s="108"/>
      <c r="K100" s="108"/>
      <c r="L100" s="108"/>
      <c r="M100" s="108"/>
      <c r="N100" s="108"/>
      <c r="O100" s="121"/>
      <c r="P100" s="108"/>
      <c r="Q100" s="108"/>
      <c r="R100" s="108"/>
      <c r="S100" s="108"/>
      <c r="T100" s="250"/>
      <c r="U100" s="250"/>
      <c r="V100" s="250"/>
      <c r="W100" s="250"/>
      <c r="X100" s="250"/>
      <c r="Y100" s="250"/>
      <c r="Z100" s="108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</row>
    <row r="101" spans="1:49" ht="13.5" customHeight="1">
      <c r="A101" s="92"/>
      <c r="B101" s="92"/>
      <c r="C101" s="92"/>
      <c r="D101" s="116"/>
      <c r="E101" s="92"/>
      <c r="F101" s="121"/>
      <c r="G101" s="108"/>
      <c r="H101" s="108"/>
      <c r="I101" s="108"/>
      <c r="J101" s="108"/>
      <c r="K101" s="108"/>
      <c r="L101" s="108"/>
      <c r="M101" s="108"/>
      <c r="N101" s="108"/>
      <c r="O101" s="121"/>
      <c r="P101" s="108"/>
      <c r="Q101" s="108"/>
      <c r="R101" s="108"/>
      <c r="S101" s="108"/>
      <c r="T101" s="250"/>
      <c r="U101" s="250"/>
      <c r="V101" s="250"/>
      <c r="W101" s="250"/>
      <c r="X101" s="250"/>
      <c r="Y101" s="250"/>
      <c r="Z101" s="108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</row>
    <row r="102" spans="1:49" ht="13.5" customHeight="1">
      <c r="A102" s="92"/>
      <c r="B102" s="92"/>
      <c r="C102" s="92"/>
      <c r="D102" s="116"/>
      <c r="E102" s="92"/>
      <c r="F102" s="121"/>
      <c r="G102" s="108"/>
      <c r="H102" s="108"/>
      <c r="I102" s="108"/>
      <c r="J102" s="108"/>
      <c r="K102" s="108"/>
      <c r="L102" s="108"/>
      <c r="M102" s="108"/>
      <c r="N102" s="108"/>
      <c r="O102" s="121"/>
      <c r="P102" s="108"/>
      <c r="Q102" s="108"/>
      <c r="R102" s="108"/>
      <c r="S102" s="108"/>
      <c r="T102" s="250"/>
      <c r="U102" s="250"/>
      <c r="V102" s="250"/>
      <c r="W102" s="250"/>
      <c r="X102" s="250"/>
      <c r="Y102" s="250"/>
      <c r="Z102" s="108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</row>
    <row r="103" spans="1:49" ht="13.5" customHeight="1">
      <c r="A103" s="92"/>
      <c r="B103" s="92"/>
      <c r="C103" s="92"/>
      <c r="D103" s="116"/>
      <c r="E103" s="92"/>
      <c r="F103" s="121"/>
      <c r="G103" s="108"/>
      <c r="H103" s="108"/>
      <c r="I103" s="108"/>
      <c r="J103" s="108"/>
      <c r="K103" s="108"/>
      <c r="L103" s="108"/>
      <c r="M103" s="108"/>
      <c r="N103" s="108"/>
      <c r="O103" s="121"/>
      <c r="P103" s="108"/>
      <c r="Q103" s="108"/>
      <c r="R103" s="108"/>
      <c r="S103" s="108"/>
      <c r="T103" s="250"/>
      <c r="U103" s="250"/>
      <c r="V103" s="250"/>
      <c r="W103" s="250"/>
      <c r="X103" s="250"/>
      <c r="Y103" s="250"/>
      <c r="Z103" s="108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</row>
    <row r="104" spans="1:49" ht="13.5" customHeight="1">
      <c r="A104" s="92"/>
      <c r="B104" s="92"/>
      <c r="C104" s="92"/>
      <c r="D104" s="116"/>
      <c r="E104" s="92"/>
      <c r="F104" s="121"/>
      <c r="G104" s="108"/>
      <c r="H104" s="108"/>
      <c r="I104" s="108"/>
      <c r="J104" s="108"/>
      <c r="K104" s="108"/>
      <c r="L104" s="108"/>
      <c r="M104" s="108"/>
      <c r="N104" s="108"/>
      <c r="O104" s="121"/>
      <c r="P104" s="108"/>
      <c r="Q104" s="108"/>
      <c r="R104" s="108"/>
      <c r="S104" s="108"/>
      <c r="T104" s="250"/>
      <c r="U104" s="250"/>
      <c r="V104" s="250"/>
      <c r="W104" s="250"/>
      <c r="X104" s="250"/>
      <c r="Y104" s="250"/>
      <c r="Z104" s="108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</row>
    <row r="105" spans="1:49" ht="13.5" customHeight="1">
      <c r="A105" s="92"/>
      <c r="B105" s="92"/>
      <c r="C105" s="92"/>
      <c r="D105" s="116"/>
      <c r="E105" s="92"/>
      <c r="F105" s="121"/>
      <c r="G105" s="108"/>
      <c r="H105" s="108"/>
      <c r="I105" s="108"/>
      <c r="J105" s="108"/>
      <c r="K105" s="108"/>
      <c r="L105" s="108"/>
      <c r="M105" s="108"/>
      <c r="N105" s="108"/>
      <c r="O105" s="121"/>
      <c r="P105" s="108"/>
      <c r="Q105" s="108"/>
      <c r="R105" s="108"/>
      <c r="S105" s="108"/>
      <c r="T105" s="250"/>
      <c r="U105" s="250"/>
      <c r="V105" s="250"/>
      <c r="W105" s="250"/>
      <c r="X105" s="250"/>
      <c r="Y105" s="250"/>
      <c r="Z105" s="108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</row>
    <row r="106" spans="1:49" ht="13.5" customHeight="1">
      <c r="A106" s="92"/>
      <c r="B106" s="92"/>
      <c r="C106" s="92"/>
      <c r="D106" s="116"/>
      <c r="E106" s="92"/>
      <c r="F106" s="121"/>
      <c r="G106" s="108"/>
      <c r="H106" s="108"/>
      <c r="I106" s="108"/>
      <c r="J106" s="108"/>
      <c r="K106" s="108"/>
      <c r="L106" s="108"/>
      <c r="M106" s="108"/>
      <c r="N106" s="108"/>
      <c r="O106" s="121"/>
      <c r="P106" s="108"/>
      <c r="Q106" s="108"/>
      <c r="R106" s="108"/>
      <c r="S106" s="108"/>
      <c r="T106" s="250"/>
      <c r="U106" s="250"/>
      <c r="V106" s="250"/>
      <c r="W106" s="250"/>
      <c r="X106" s="250"/>
      <c r="Y106" s="250"/>
      <c r="Z106" s="108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</row>
    <row r="107" spans="1:49" ht="13.5" customHeight="1">
      <c r="A107" s="92"/>
      <c r="B107" s="92"/>
      <c r="C107" s="92"/>
      <c r="D107" s="116"/>
      <c r="E107" s="92"/>
      <c r="F107" s="121"/>
      <c r="G107" s="108"/>
      <c r="H107" s="108"/>
      <c r="I107" s="108"/>
      <c r="J107" s="108"/>
      <c r="K107" s="108"/>
      <c r="L107" s="108"/>
      <c r="M107" s="108"/>
      <c r="N107" s="108"/>
      <c r="O107" s="121"/>
      <c r="P107" s="108"/>
      <c r="Q107" s="108"/>
      <c r="R107" s="108"/>
      <c r="S107" s="108"/>
      <c r="T107" s="250"/>
      <c r="U107" s="250"/>
      <c r="V107" s="250"/>
      <c r="W107" s="250"/>
      <c r="X107" s="250"/>
      <c r="Y107" s="250"/>
      <c r="Z107" s="108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</row>
    <row r="108" spans="1:49" ht="13.5" customHeight="1">
      <c r="A108" s="92"/>
      <c r="B108" s="92"/>
      <c r="C108" s="92"/>
      <c r="D108" s="116"/>
      <c r="E108" s="92"/>
      <c r="F108" s="121"/>
      <c r="G108" s="108"/>
      <c r="H108" s="108"/>
      <c r="I108" s="108"/>
      <c r="J108" s="108"/>
      <c r="K108" s="108"/>
      <c r="L108" s="108"/>
      <c r="M108" s="108"/>
      <c r="N108" s="108"/>
      <c r="O108" s="121"/>
      <c r="P108" s="108"/>
      <c r="Q108" s="108"/>
      <c r="R108" s="108"/>
      <c r="S108" s="108"/>
      <c r="T108" s="250"/>
      <c r="U108" s="250"/>
      <c r="V108" s="250"/>
      <c r="W108" s="250"/>
      <c r="X108" s="250"/>
      <c r="Y108" s="250"/>
      <c r="Z108" s="108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</row>
    <row r="109" spans="1:49" ht="13.5" customHeight="1">
      <c r="A109" s="92"/>
      <c r="B109" s="92"/>
      <c r="C109" s="92"/>
      <c r="D109" s="116"/>
      <c r="E109" s="92"/>
      <c r="F109" s="121"/>
      <c r="G109" s="108"/>
      <c r="H109" s="108"/>
      <c r="I109" s="108"/>
      <c r="J109" s="108"/>
      <c r="K109" s="108"/>
      <c r="L109" s="108"/>
      <c r="M109" s="108"/>
      <c r="N109" s="108"/>
      <c r="O109" s="121"/>
      <c r="P109" s="108"/>
      <c r="Q109" s="108"/>
      <c r="R109" s="108"/>
      <c r="S109" s="108"/>
      <c r="T109" s="250"/>
      <c r="U109" s="250"/>
      <c r="V109" s="250"/>
      <c r="W109" s="250"/>
      <c r="X109" s="250"/>
      <c r="Y109" s="250"/>
      <c r="Z109" s="108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</row>
    <row r="110" spans="1:49" ht="13.5" customHeight="1">
      <c r="A110" s="92"/>
      <c r="B110" s="92"/>
      <c r="C110" s="92"/>
      <c r="D110" s="116"/>
      <c r="E110" s="92"/>
      <c r="F110" s="121"/>
      <c r="G110" s="108"/>
      <c r="H110" s="108"/>
      <c r="I110" s="108"/>
      <c r="J110" s="108"/>
      <c r="K110" s="108"/>
      <c r="L110" s="108"/>
      <c r="M110" s="108"/>
      <c r="N110" s="108"/>
      <c r="O110" s="121"/>
      <c r="P110" s="108"/>
      <c r="Q110" s="108"/>
      <c r="R110" s="108"/>
      <c r="S110" s="108"/>
      <c r="T110" s="250"/>
      <c r="U110" s="250"/>
      <c r="V110" s="250"/>
      <c r="W110" s="250"/>
      <c r="X110" s="250"/>
      <c r="Y110" s="250"/>
      <c r="Z110" s="108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</row>
    <row r="111" spans="1:49" ht="13.5" customHeight="1">
      <c r="A111" s="92"/>
      <c r="B111" s="92"/>
      <c r="C111" s="92"/>
      <c r="D111" s="116"/>
      <c r="E111" s="92"/>
      <c r="F111" s="121"/>
      <c r="G111" s="108"/>
      <c r="H111" s="108"/>
      <c r="I111" s="108"/>
      <c r="J111" s="108"/>
      <c r="K111" s="108"/>
      <c r="L111" s="108"/>
      <c r="M111" s="108"/>
      <c r="N111" s="108"/>
      <c r="O111" s="121"/>
      <c r="P111" s="108"/>
      <c r="Q111" s="108"/>
      <c r="R111" s="108"/>
      <c r="S111" s="108"/>
      <c r="T111" s="250"/>
      <c r="U111" s="250"/>
      <c r="V111" s="250"/>
      <c r="W111" s="250"/>
      <c r="X111" s="250"/>
      <c r="Y111" s="250"/>
      <c r="Z111" s="108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</row>
    <row r="112" spans="1:49" ht="13.5" customHeight="1">
      <c r="A112" s="92"/>
      <c r="B112" s="92"/>
      <c r="C112" s="92"/>
      <c r="D112" s="116"/>
      <c r="E112" s="92"/>
      <c r="F112" s="121"/>
      <c r="G112" s="108"/>
      <c r="H112" s="108"/>
      <c r="I112" s="108"/>
      <c r="J112" s="108"/>
      <c r="K112" s="108"/>
      <c r="L112" s="108"/>
      <c r="M112" s="108"/>
      <c r="N112" s="108"/>
      <c r="O112" s="121"/>
      <c r="P112" s="108"/>
      <c r="Q112" s="108"/>
      <c r="R112" s="108"/>
      <c r="S112" s="108"/>
      <c r="T112" s="250"/>
      <c r="U112" s="250"/>
      <c r="V112" s="250"/>
      <c r="W112" s="250"/>
      <c r="X112" s="250"/>
      <c r="Y112" s="250"/>
      <c r="Z112" s="108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</row>
    <row r="113" spans="1:49" ht="13.5" customHeight="1">
      <c r="A113" s="92"/>
      <c r="B113" s="92"/>
      <c r="C113" s="92"/>
      <c r="D113" s="116"/>
      <c r="E113" s="92"/>
      <c r="F113" s="121"/>
      <c r="G113" s="108"/>
      <c r="H113" s="108"/>
      <c r="I113" s="108"/>
      <c r="J113" s="108"/>
      <c r="K113" s="108"/>
      <c r="L113" s="108"/>
      <c r="M113" s="108"/>
      <c r="N113" s="108"/>
      <c r="O113" s="121"/>
      <c r="P113" s="108"/>
      <c r="Q113" s="108"/>
      <c r="R113" s="108"/>
      <c r="S113" s="108"/>
      <c r="T113" s="250"/>
      <c r="U113" s="250"/>
      <c r="V113" s="250"/>
      <c r="W113" s="250"/>
      <c r="X113" s="250"/>
      <c r="Y113" s="250"/>
      <c r="Z113" s="108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</row>
    <row r="114" spans="1:49" ht="13.5" customHeight="1">
      <c r="A114" s="92"/>
      <c r="B114" s="92"/>
      <c r="C114" s="92"/>
      <c r="D114" s="116"/>
      <c r="E114" s="92"/>
      <c r="F114" s="121"/>
      <c r="G114" s="108"/>
      <c r="H114" s="108"/>
      <c r="I114" s="108"/>
      <c r="J114" s="108"/>
      <c r="K114" s="108"/>
      <c r="L114" s="108"/>
      <c r="M114" s="108"/>
      <c r="N114" s="108"/>
      <c r="O114" s="121"/>
      <c r="P114" s="108"/>
      <c r="Q114" s="108"/>
      <c r="R114" s="108"/>
      <c r="S114" s="108"/>
      <c r="T114" s="250"/>
      <c r="U114" s="250"/>
      <c r="V114" s="250"/>
      <c r="W114" s="250"/>
      <c r="X114" s="250"/>
      <c r="Y114" s="250"/>
      <c r="Z114" s="108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</row>
    <row r="115" spans="1:49" ht="13.5" customHeight="1">
      <c r="A115" s="92"/>
      <c r="B115" s="92"/>
      <c r="C115" s="92"/>
      <c r="D115" s="116"/>
      <c r="E115" s="92"/>
      <c r="F115" s="121"/>
      <c r="G115" s="108"/>
      <c r="H115" s="108"/>
      <c r="I115" s="108"/>
      <c r="J115" s="108"/>
      <c r="K115" s="108"/>
      <c r="L115" s="108"/>
      <c r="M115" s="108"/>
      <c r="N115" s="108"/>
      <c r="O115" s="121"/>
      <c r="P115" s="108"/>
      <c r="Q115" s="108"/>
      <c r="R115" s="108"/>
      <c r="S115" s="108"/>
      <c r="T115" s="250"/>
      <c r="U115" s="250"/>
      <c r="V115" s="250"/>
      <c r="W115" s="250"/>
      <c r="X115" s="250"/>
      <c r="Y115" s="250"/>
      <c r="Z115" s="108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</row>
    <row r="116" spans="1:49" ht="13.5" customHeight="1">
      <c r="A116" s="92"/>
      <c r="B116" s="92"/>
      <c r="C116" s="92"/>
      <c r="D116" s="116"/>
      <c r="E116" s="92"/>
      <c r="F116" s="121"/>
      <c r="G116" s="108"/>
      <c r="H116" s="108"/>
      <c r="I116" s="108"/>
      <c r="J116" s="108"/>
      <c r="K116" s="108"/>
      <c r="L116" s="108"/>
      <c r="M116" s="108"/>
      <c r="N116" s="108"/>
      <c r="O116" s="121"/>
      <c r="P116" s="108"/>
      <c r="Q116" s="108"/>
      <c r="R116" s="108"/>
      <c r="S116" s="108"/>
      <c r="T116" s="250"/>
      <c r="U116" s="250"/>
      <c r="V116" s="250"/>
      <c r="W116" s="250"/>
      <c r="X116" s="250"/>
      <c r="Y116" s="250"/>
      <c r="Z116" s="108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</row>
    <row r="117" spans="1:49" ht="13.5" customHeight="1">
      <c r="A117" s="92"/>
      <c r="B117" s="92"/>
      <c r="C117" s="92"/>
      <c r="D117" s="116"/>
      <c r="E117" s="92"/>
      <c r="F117" s="121"/>
      <c r="G117" s="108"/>
      <c r="H117" s="108"/>
      <c r="I117" s="108"/>
      <c r="J117" s="108"/>
      <c r="K117" s="108"/>
      <c r="L117" s="108"/>
      <c r="M117" s="108"/>
      <c r="N117" s="108"/>
      <c r="O117" s="121"/>
      <c r="P117" s="108"/>
      <c r="Q117" s="108"/>
      <c r="R117" s="108"/>
      <c r="S117" s="108"/>
      <c r="T117" s="250"/>
      <c r="U117" s="250"/>
      <c r="V117" s="250"/>
      <c r="W117" s="250"/>
      <c r="X117" s="250"/>
      <c r="Y117" s="250"/>
      <c r="Z117" s="108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</row>
    <row r="118" spans="1:49" ht="13.5" customHeight="1">
      <c r="A118" s="92"/>
      <c r="B118" s="92"/>
      <c r="C118" s="92"/>
      <c r="D118" s="116"/>
      <c r="E118" s="92"/>
      <c r="F118" s="121"/>
      <c r="G118" s="108"/>
      <c r="H118" s="108"/>
      <c r="I118" s="108"/>
      <c r="J118" s="108"/>
      <c r="K118" s="108"/>
      <c r="L118" s="108"/>
      <c r="M118" s="108"/>
      <c r="N118" s="108"/>
      <c r="O118" s="121"/>
      <c r="P118" s="108"/>
      <c r="Q118" s="108"/>
      <c r="R118" s="108"/>
      <c r="S118" s="108"/>
      <c r="T118" s="250"/>
      <c r="U118" s="250"/>
      <c r="V118" s="250"/>
      <c r="W118" s="250"/>
      <c r="X118" s="250"/>
      <c r="Y118" s="250"/>
      <c r="Z118" s="108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</row>
    <row r="119" spans="1:49" ht="13.5" customHeight="1">
      <c r="A119" s="92"/>
      <c r="B119" s="92"/>
      <c r="C119" s="92"/>
      <c r="D119" s="116"/>
      <c r="E119" s="92"/>
      <c r="F119" s="121"/>
      <c r="G119" s="108"/>
      <c r="H119" s="108"/>
      <c r="I119" s="108"/>
      <c r="J119" s="108"/>
      <c r="K119" s="108"/>
      <c r="L119" s="108"/>
      <c r="M119" s="108"/>
      <c r="N119" s="108"/>
      <c r="O119" s="121"/>
      <c r="P119" s="108"/>
      <c r="Q119" s="108"/>
      <c r="R119" s="108"/>
      <c r="S119" s="108"/>
      <c r="T119" s="250"/>
      <c r="U119" s="250"/>
      <c r="V119" s="250"/>
      <c r="W119" s="250"/>
      <c r="X119" s="250"/>
      <c r="Y119" s="250"/>
      <c r="Z119" s="108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</row>
    <row r="120" spans="1:49" ht="13.5" customHeight="1">
      <c r="A120" s="92"/>
      <c r="B120" s="92"/>
      <c r="C120" s="92"/>
      <c r="D120" s="116"/>
      <c r="E120" s="92"/>
      <c r="F120" s="121"/>
      <c r="G120" s="108"/>
      <c r="H120" s="108"/>
      <c r="I120" s="108"/>
      <c r="J120" s="108"/>
      <c r="K120" s="108"/>
      <c r="L120" s="108"/>
      <c r="M120" s="108"/>
      <c r="N120" s="108"/>
      <c r="O120" s="121"/>
      <c r="P120" s="108"/>
      <c r="Q120" s="108"/>
      <c r="R120" s="108"/>
      <c r="S120" s="108"/>
      <c r="T120" s="250"/>
      <c r="U120" s="250"/>
      <c r="V120" s="250"/>
      <c r="W120" s="250"/>
      <c r="X120" s="250"/>
      <c r="Y120" s="250"/>
      <c r="Z120" s="108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</row>
    <row r="121" spans="1:49" ht="13.5" customHeight="1">
      <c r="A121" s="92"/>
      <c r="B121" s="92"/>
      <c r="C121" s="92"/>
      <c r="D121" s="116"/>
      <c r="E121" s="92"/>
      <c r="F121" s="121"/>
      <c r="G121" s="108"/>
      <c r="H121" s="108"/>
      <c r="I121" s="108"/>
      <c r="J121" s="108"/>
      <c r="K121" s="108"/>
      <c r="L121" s="108"/>
      <c r="M121" s="108"/>
      <c r="N121" s="108"/>
      <c r="O121" s="121"/>
      <c r="P121" s="108"/>
      <c r="Q121" s="108"/>
      <c r="R121" s="108"/>
      <c r="S121" s="108"/>
      <c r="T121" s="250"/>
      <c r="U121" s="250"/>
      <c r="V121" s="250"/>
      <c r="W121" s="250"/>
      <c r="X121" s="250"/>
      <c r="Y121" s="250"/>
      <c r="Z121" s="108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</row>
    <row r="122" spans="1:49" ht="13.5" customHeight="1">
      <c r="A122" s="92"/>
      <c r="B122" s="92"/>
      <c r="C122" s="92"/>
      <c r="D122" s="116"/>
      <c r="E122" s="92"/>
      <c r="F122" s="121"/>
      <c r="G122" s="108"/>
      <c r="H122" s="108"/>
      <c r="I122" s="108"/>
      <c r="J122" s="108"/>
      <c r="K122" s="108"/>
      <c r="L122" s="108"/>
      <c r="M122" s="108"/>
      <c r="N122" s="108"/>
      <c r="O122" s="121"/>
      <c r="P122" s="108"/>
      <c r="Q122" s="108"/>
      <c r="R122" s="108"/>
      <c r="S122" s="108"/>
      <c r="T122" s="250"/>
      <c r="U122" s="250"/>
      <c r="V122" s="250"/>
      <c r="W122" s="250"/>
      <c r="X122" s="250"/>
      <c r="Y122" s="250"/>
      <c r="Z122" s="108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</row>
    <row r="123" spans="1:49" ht="13.5" customHeight="1">
      <c r="A123" s="92"/>
      <c r="B123" s="92"/>
      <c r="C123" s="92"/>
      <c r="D123" s="116"/>
      <c r="E123" s="92"/>
      <c r="F123" s="121"/>
      <c r="G123" s="108"/>
      <c r="H123" s="108"/>
      <c r="I123" s="108"/>
      <c r="J123" s="108"/>
      <c r="K123" s="108"/>
      <c r="L123" s="108"/>
      <c r="M123" s="108"/>
      <c r="N123" s="108"/>
      <c r="O123" s="121"/>
      <c r="P123" s="108"/>
      <c r="Q123" s="108"/>
      <c r="R123" s="108"/>
      <c r="S123" s="108"/>
      <c r="T123" s="250"/>
      <c r="U123" s="250"/>
      <c r="V123" s="250"/>
      <c r="W123" s="250"/>
      <c r="X123" s="250"/>
      <c r="Y123" s="250"/>
      <c r="Z123" s="108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</row>
    <row r="124" spans="1:49" ht="13.5" customHeight="1">
      <c r="A124" s="92"/>
      <c r="B124" s="92"/>
      <c r="C124" s="92"/>
      <c r="D124" s="116"/>
      <c r="E124" s="92"/>
      <c r="F124" s="121"/>
      <c r="G124" s="108"/>
      <c r="H124" s="108"/>
      <c r="I124" s="108"/>
      <c r="J124" s="108"/>
      <c r="K124" s="108"/>
      <c r="L124" s="108"/>
      <c r="M124" s="108"/>
      <c r="N124" s="108"/>
      <c r="O124" s="121"/>
      <c r="P124" s="108"/>
      <c r="Q124" s="108"/>
      <c r="R124" s="108"/>
      <c r="S124" s="108"/>
      <c r="T124" s="250"/>
      <c r="U124" s="250"/>
      <c r="V124" s="250"/>
      <c r="W124" s="250"/>
      <c r="X124" s="250"/>
      <c r="Y124" s="250"/>
      <c r="Z124" s="108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</row>
    <row r="125" spans="1:49" ht="13.5" customHeight="1">
      <c r="A125" s="92"/>
      <c r="B125" s="92"/>
      <c r="C125" s="92"/>
      <c r="D125" s="116"/>
      <c r="E125" s="92"/>
      <c r="F125" s="121"/>
      <c r="G125" s="108"/>
      <c r="H125" s="108"/>
      <c r="I125" s="108"/>
      <c r="J125" s="108"/>
      <c r="K125" s="108"/>
      <c r="L125" s="108"/>
      <c r="M125" s="108"/>
      <c r="N125" s="108"/>
      <c r="O125" s="121"/>
      <c r="P125" s="108"/>
      <c r="Q125" s="108"/>
      <c r="R125" s="108"/>
      <c r="S125" s="108"/>
      <c r="T125" s="250"/>
      <c r="U125" s="250"/>
      <c r="V125" s="250"/>
      <c r="W125" s="250"/>
      <c r="X125" s="250"/>
      <c r="Y125" s="250"/>
      <c r="Z125" s="108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</row>
    <row r="126" spans="1:49" ht="13.5" customHeight="1">
      <c r="A126" s="92"/>
      <c r="B126" s="92"/>
      <c r="C126" s="92"/>
      <c r="D126" s="116"/>
      <c r="E126" s="92"/>
      <c r="F126" s="121"/>
      <c r="G126" s="108"/>
      <c r="H126" s="108"/>
      <c r="I126" s="108"/>
      <c r="J126" s="108"/>
      <c r="K126" s="108"/>
      <c r="L126" s="108"/>
      <c r="M126" s="108"/>
      <c r="N126" s="108"/>
      <c r="O126" s="121"/>
      <c r="P126" s="108"/>
      <c r="Q126" s="108"/>
      <c r="R126" s="108"/>
      <c r="S126" s="108"/>
      <c r="T126" s="250"/>
      <c r="U126" s="250"/>
      <c r="V126" s="250"/>
      <c r="W126" s="250"/>
      <c r="X126" s="250"/>
      <c r="Y126" s="250"/>
      <c r="Z126" s="108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</row>
    <row r="127" spans="1:49" ht="13.5" customHeight="1">
      <c r="A127" s="92"/>
      <c r="B127" s="92"/>
      <c r="C127" s="92"/>
      <c r="D127" s="116"/>
      <c r="E127" s="92"/>
      <c r="F127" s="121"/>
      <c r="G127" s="108"/>
      <c r="H127" s="108"/>
      <c r="I127" s="108"/>
      <c r="J127" s="108"/>
      <c r="K127" s="108"/>
      <c r="L127" s="108"/>
      <c r="M127" s="108"/>
      <c r="N127" s="108"/>
      <c r="O127" s="121"/>
      <c r="P127" s="108"/>
      <c r="Q127" s="108"/>
      <c r="R127" s="108"/>
      <c r="S127" s="108"/>
      <c r="T127" s="250"/>
      <c r="U127" s="250"/>
      <c r="V127" s="250"/>
      <c r="W127" s="250"/>
      <c r="X127" s="250"/>
      <c r="Y127" s="250"/>
      <c r="Z127" s="108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</row>
    <row r="128" spans="1:49" ht="13.5" customHeight="1">
      <c r="A128" s="92"/>
      <c r="B128" s="92"/>
      <c r="C128" s="92"/>
      <c r="D128" s="116"/>
      <c r="E128" s="92"/>
      <c r="F128" s="121"/>
      <c r="G128" s="108"/>
      <c r="H128" s="108"/>
      <c r="I128" s="108"/>
      <c r="J128" s="108"/>
      <c r="K128" s="108"/>
      <c r="L128" s="108"/>
      <c r="M128" s="108"/>
      <c r="N128" s="108"/>
      <c r="O128" s="121"/>
      <c r="P128" s="108"/>
      <c r="Q128" s="108"/>
      <c r="R128" s="108"/>
      <c r="S128" s="108"/>
      <c r="T128" s="250"/>
      <c r="U128" s="250"/>
      <c r="V128" s="250"/>
      <c r="W128" s="250"/>
      <c r="X128" s="250"/>
      <c r="Y128" s="250"/>
      <c r="Z128" s="108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</row>
    <row r="129" spans="1:49" ht="13.5" customHeight="1">
      <c r="A129" s="92"/>
      <c r="B129" s="92"/>
      <c r="C129" s="92"/>
      <c r="D129" s="116"/>
      <c r="E129" s="92"/>
      <c r="F129" s="121"/>
      <c r="G129" s="108"/>
      <c r="H129" s="108"/>
      <c r="I129" s="108"/>
      <c r="J129" s="108"/>
      <c r="K129" s="108"/>
      <c r="L129" s="108"/>
      <c r="M129" s="108"/>
      <c r="N129" s="108"/>
      <c r="O129" s="121"/>
      <c r="P129" s="108"/>
      <c r="Q129" s="108"/>
      <c r="R129" s="108"/>
      <c r="S129" s="108"/>
      <c r="T129" s="250"/>
      <c r="U129" s="250"/>
      <c r="V129" s="250"/>
      <c r="W129" s="250"/>
      <c r="X129" s="250"/>
      <c r="Y129" s="250"/>
      <c r="Z129" s="108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</row>
    <row r="130" spans="1:49" ht="13.5" customHeight="1">
      <c r="A130" s="92"/>
      <c r="B130" s="92"/>
      <c r="C130" s="92"/>
      <c r="D130" s="116"/>
      <c r="E130" s="92"/>
      <c r="F130" s="121"/>
      <c r="G130" s="108"/>
      <c r="H130" s="108"/>
      <c r="I130" s="108"/>
      <c r="J130" s="108"/>
      <c r="K130" s="108"/>
      <c r="L130" s="108"/>
      <c r="M130" s="108"/>
      <c r="N130" s="108"/>
      <c r="O130" s="121"/>
      <c r="P130" s="108"/>
      <c r="Q130" s="108"/>
      <c r="R130" s="108"/>
      <c r="S130" s="108"/>
      <c r="T130" s="250"/>
      <c r="U130" s="250"/>
      <c r="V130" s="250"/>
      <c r="W130" s="250"/>
      <c r="X130" s="250"/>
      <c r="Y130" s="250"/>
      <c r="Z130" s="108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</row>
    <row r="131" spans="1:49" ht="13.5" customHeight="1">
      <c r="A131" s="92"/>
      <c r="B131" s="92"/>
      <c r="C131" s="92"/>
      <c r="D131" s="116"/>
      <c r="E131" s="92"/>
      <c r="F131" s="121"/>
      <c r="G131" s="108"/>
      <c r="H131" s="108"/>
      <c r="I131" s="108"/>
      <c r="J131" s="108"/>
      <c r="K131" s="108"/>
      <c r="L131" s="108"/>
      <c r="M131" s="108"/>
      <c r="N131" s="108"/>
      <c r="O131" s="121"/>
      <c r="P131" s="108"/>
      <c r="Q131" s="108"/>
      <c r="R131" s="108"/>
      <c r="S131" s="108"/>
      <c r="T131" s="250"/>
      <c r="U131" s="250"/>
      <c r="V131" s="250"/>
      <c r="W131" s="250"/>
      <c r="X131" s="250"/>
      <c r="Y131" s="250"/>
      <c r="Z131" s="108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</row>
    <row r="132" spans="1:49" ht="13.5" customHeight="1">
      <c r="A132" s="92"/>
      <c r="B132" s="92"/>
      <c r="C132" s="92"/>
      <c r="D132" s="116"/>
      <c r="E132" s="92"/>
      <c r="F132" s="121"/>
      <c r="G132" s="108"/>
      <c r="H132" s="108"/>
      <c r="I132" s="108"/>
      <c r="J132" s="108"/>
      <c r="K132" s="108"/>
      <c r="L132" s="108"/>
      <c r="M132" s="108"/>
      <c r="N132" s="108"/>
      <c r="O132" s="121"/>
      <c r="P132" s="108"/>
      <c r="Q132" s="108"/>
      <c r="R132" s="108"/>
      <c r="S132" s="108"/>
      <c r="T132" s="250"/>
      <c r="U132" s="250"/>
      <c r="V132" s="250"/>
      <c r="W132" s="250"/>
      <c r="X132" s="250"/>
      <c r="Y132" s="250"/>
      <c r="Z132" s="108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</row>
    <row r="133" spans="1:49" ht="13.5" customHeight="1">
      <c r="A133" s="92"/>
      <c r="B133" s="92"/>
      <c r="C133" s="92"/>
      <c r="D133" s="116"/>
      <c r="E133" s="92"/>
      <c r="F133" s="121"/>
      <c r="G133" s="108"/>
      <c r="H133" s="108"/>
      <c r="I133" s="108"/>
      <c r="J133" s="108"/>
      <c r="K133" s="108"/>
      <c r="L133" s="108"/>
      <c r="M133" s="108"/>
      <c r="N133" s="108"/>
      <c r="O133" s="121"/>
      <c r="P133" s="108"/>
      <c r="Q133" s="108"/>
      <c r="R133" s="108"/>
      <c r="S133" s="108"/>
      <c r="T133" s="250"/>
      <c r="U133" s="250"/>
      <c r="V133" s="250"/>
      <c r="W133" s="250"/>
      <c r="X133" s="250"/>
      <c r="Y133" s="250"/>
      <c r="Z133" s="108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</row>
    <row r="134" spans="1:49" ht="13.5" customHeight="1">
      <c r="A134" s="92"/>
      <c r="B134" s="92"/>
      <c r="C134" s="92"/>
      <c r="D134" s="116"/>
      <c r="E134" s="92"/>
      <c r="F134" s="121"/>
      <c r="G134" s="108"/>
      <c r="H134" s="108"/>
      <c r="I134" s="108"/>
      <c r="J134" s="108"/>
      <c r="K134" s="108"/>
      <c r="L134" s="108"/>
      <c r="M134" s="108"/>
      <c r="N134" s="108"/>
      <c r="O134" s="121"/>
      <c r="P134" s="108"/>
      <c r="Q134" s="108"/>
      <c r="R134" s="108"/>
      <c r="S134" s="108"/>
      <c r="T134" s="250"/>
      <c r="U134" s="250"/>
      <c r="V134" s="250"/>
      <c r="W134" s="250"/>
      <c r="X134" s="250"/>
      <c r="Y134" s="250"/>
      <c r="Z134" s="108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</row>
    <row r="135" spans="1:49" ht="13.5" customHeight="1">
      <c r="A135" s="92"/>
      <c r="B135" s="92"/>
      <c r="C135" s="92"/>
      <c r="D135" s="116"/>
      <c r="E135" s="92"/>
      <c r="F135" s="121"/>
      <c r="G135" s="108"/>
      <c r="H135" s="108"/>
      <c r="I135" s="108"/>
      <c r="J135" s="108"/>
      <c r="K135" s="108"/>
      <c r="L135" s="108"/>
      <c r="M135" s="108"/>
      <c r="N135" s="108"/>
      <c r="O135" s="121"/>
      <c r="P135" s="108"/>
      <c r="Q135" s="108"/>
      <c r="R135" s="108"/>
      <c r="S135" s="108"/>
      <c r="T135" s="250"/>
      <c r="U135" s="250"/>
      <c r="V135" s="250"/>
      <c r="W135" s="250"/>
      <c r="X135" s="250"/>
      <c r="Y135" s="250"/>
      <c r="Z135" s="108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</row>
    <row r="136" spans="1:49" ht="13.5" customHeight="1">
      <c r="A136" s="92"/>
      <c r="B136" s="92"/>
      <c r="C136" s="92"/>
      <c r="D136" s="116"/>
      <c r="E136" s="92"/>
      <c r="F136" s="121"/>
      <c r="G136" s="108"/>
      <c r="H136" s="108"/>
      <c r="I136" s="108"/>
      <c r="J136" s="108"/>
      <c r="K136" s="108"/>
      <c r="L136" s="108"/>
      <c r="M136" s="108"/>
      <c r="N136" s="108"/>
      <c r="O136" s="121"/>
      <c r="P136" s="108"/>
      <c r="Q136" s="108"/>
      <c r="R136" s="108"/>
      <c r="S136" s="108"/>
      <c r="T136" s="250"/>
      <c r="U136" s="250"/>
      <c r="V136" s="250"/>
      <c r="W136" s="250"/>
      <c r="X136" s="250"/>
      <c r="Y136" s="250"/>
      <c r="Z136" s="108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</row>
    <row r="137" spans="1:49" ht="13.5" customHeight="1">
      <c r="A137" s="92"/>
      <c r="B137" s="92"/>
      <c r="C137" s="92"/>
      <c r="D137" s="116"/>
      <c r="E137" s="92"/>
      <c r="F137" s="121"/>
      <c r="G137" s="108"/>
      <c r="H137" s="108"/>
      <c r="I137" s="108"/>
      <c r="J137" s="108"/>
      <c r="K137" s="108"/>
      <c r="L137" s="108"/>
      <c r="M137" s="108"/>
      <c r="N137" s="108"/>
      <c r="O137" s="121"/>
      <c r="P137" s="108"/>
      <c r="Q137" s="108"/>
      <c r="R137" s="108"/>
      <c r="S137" s="108"/>
      <c r="T137" s="250"/>
      <c r="U137" s="250"/>
      <c r="V137" s="250"/>
      <c r="W137" s="250"/>
      <c r="X137" s="250"/>
      <c r="Y137" s="250"/>
      <c r="Z137" s="108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</row>
    <row r="138" spans="1:49" ht="13.5" customHeight="1">
      <c r="A138" s="92"/>
      <c r="B138" s="92"/>
      <c r="C138" s="92"/>
      <c r="D138" s="116"/>
      <c r="E138" s="92"/>
      <c r="F138" s="121"/>
      <c r="G138" s="108"/>
      <c r="H138" s="108"/>
      <c r="I138" s="108"/>
      <c r="J138" s="108"/>
      <c r="K138" s="108"/>
      <c r="L138" s="108"/>
      <c r="M138" s="108"/>
      <c r="N138" s="108"/>
      <c r="O138" s="121"/>
      <c r="P138" s="108"/>
      <c r="Q138" s="108"/>
      <c r="R138" s="108"/>
      <c r="S138" s="108"/>
      <c r="T138" s="250"/>
      <c r="U138" s="250"/>
      <c r="V138" s="250"/>
      <c r="W138" s="250"/>
      <c r="X138" s="250"/>
      <c r="Y138" s="250"/>
      <c r="Z138" s="108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</row>
    <row r="139" spans="1:49" ht="13.5" customHeight="1">
      <c r="A139" s="92"/>
      <c r="B139" s="92"/>
      <c r="C139" s="92"/>
      <c r="D139" s="116"/>
      <c r="E139" s="92"/>
      <c r="F139" s="121"/>
      <c r="G139" s="108"/>
      <c r="H139" s="108"/>
      <c r="I139" s="108"/>
      <c r="J139" s="108"/>
      <c r="K139" s="108"/>
      <c r="L139" s="108"/>
      <c r="M139" s="108"/>
      <c r="N139" s="108"/>
      <c r="O139" s="121"/>
      <c r="P139" s="108"/>
      <c r="Q139" s="108"/>
      <c r="R139" s="108"/>
      <c r="S139" s="108"/>
      <c r="T139" s="250"/>
      <c r="U139" s="250"/>
      <c r="V139" s="250"/>
      <c r="W139" s="250"/>
      <c r="X139" s="250"/>
      <c r="Y139" s="250"/>
      <c r="Z139" s="108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</row>
    <row r="140" spans="1:49" ht="13.5" customHeight="1">
      <c r="A140" s="92"/>
      <c r="B140" s="92"/>
      <c r="C140" s="92"/>
      <c r="D140" s="116"/>
      <c r="E140" s="92"/>
      <c r="F140" s="121"/>
      <c r="G140" s="108"/>
      <c r="H140" s="108"/>
      <c r="I140" s="108"/>
      <c r="J140" s="108"/>
      <c r="K140" s="108"/>
      <c r="L140" s="108"/>
      <c r="M140" s="108"/>
      <c r="N140" s="108"/>
      <c r="O140" s="121"/>
      <c r="P140" s="108"/>
      <c r="Q140" s="108"/>
      <c r="R140" s="108"/>
      <c r="S140" s="108"/>
      <c r="T140" s="250"/>
      <c r="U140" s="250"/>
      <c r="V140" s="250"/>
      <c r="W140" s="250"/>
      <c r="X140" s="250"/>
      <c r="Y140" s="250"/>
      <c r="Z140" s="108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</row>
    <row r="141" spans="1:49" ht="13.5" customHeight="1">
      <c r="A141" s="92"/>
      <c r="B141" s="92"/>
      <c r="C141" s="92"/>
      <c r="D141" s="116"/>
      <c r="E141" s="92"/>
      <c r="F141" s="121"/>
      <c r="G141" s="108"/>
      <c r="H141" s="108"/>
      <c r="I141" s="108"/>
      <c r="J141" s="108"/>
      <c r="K141" s="108"/>
      <c r="L141" s="108"/>
      <c r="M141" s="108"/>
      <c r="N141" s="108"/>
      <c r="O141" s="121"/>
      <c r="P141" s="108"/>
      <c r="Q141" s="108"/>
      <c r="R141" s="108"/>
      <c r="S141" s="108"/>
      <c r="T141" s="250"/>
      <c r="U141" s="250"/>
      <c r="V141" s="250"/>
      <c r="W141" s="250"/>
      <c r="X141" s="250"/>
      <c r="Y141" s="250"/>
      <c r="Z141" s="108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</row>
    <row r="142" spans="1:49" ht="13.5" customHeight="1">
      <c r="A142" s="92"/>
      <c r="B142" s="92"/>
      <c r="C142" s="92"/>
      <c r="D142" s="116"/>
      <c r="E142" s="92"/>
      <c r="F142" s="121"/>
      <c r="G142" s="108"/>
      <c r="H142" s="108"/>
      <c r="I142" s="108"/>
      <c r="J142" s="108"/>
      <c r="K142" s="108"/>
      <c r="L142" s="108"/>
      <c r="M142" s="108"/>
      <c r="N142" s="108"/>
      <c r="O142" s="121"/>
      <c r="P142" s="108"/>
      <c r="Q142" s="108"/>
      <c r="R142" s="108"/>
      <c r="S142" s="108"/>
      <c r="T142" s="250"/>
      <c r="U142" s="250"/>
      <c r="V142" s="250"/>
      <c r="W142" s="250"/>
      <c r="X142" s="250"/>
      <c r="Y142" s="250"/>
      <c r="Z142" s="108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</row>
    <row r="143" spans="1:49" ht="13.5" customHeight="1">
      <c r="A143" s="92"/>
      <c r="B143" s="92"/>
      <c r="C143" s="92"/>
      <c r="D143" s="116"/>
      <c r="E143" s="92"/>
      <c r="F143" s="121"/>
      <c r="G143" s="108"/>
      <c r="H143" s="108"/>
      <c r="I143" s="108"/>
      <c r="J143" s="108"/>
      <c r="K143" s="108"/>
      <c r="L143" s="108"/>
      <c r="M143" s="108"/>
      <c r="N143" s="108"/>
      <c r="O143" s="121"/>
      <c r="P143" s="108"/>
      <c r="Q143" s="108"/>
      <c r="R143" s="108"/>
      <c r="S143" s="108"/>
      <c r="T143" s="250"/>
      <c r="U143" s="250"/>
      <c r="V143" s="250"/>
      <c r="W143" s="250"/>
      <c r="X143" s="250"/>
      <c r="Y143" s="250"/>
      <c r="Z143" s="108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</row>
    <row r="144" spans="1:49" ht="13.5" customHeight="1">
      <c r="A144" s="92"/>
      <c r="B144" s="92"/>
      <c r="C144" s="92"/>
      <c r="D144" s="116"/>
      <c r="E144" s="92"/>
      <c r="F144" s="121"/>
      <c r="G144" s="108"/>
      <c r="H144" s="108"/>
      <c r="I144" s="108"/>
      <c r="J144" s="108"/>
      <c r="K144" s="108"/>
      <c r="L144" s="108"/>
      <c r="M144" s="108"/>
      <c r="N144" s="108"/>
      <c r="O144" s="121"/>
      <c r="P144" s="108"/>
      <c r="Q144" s="108"/>
      <c r="R144" s="108"/>
      <c r="S144" s="108"/>
      <c r="T144" s="250"/>
      <c r="U144" s="250"/>
      <c r="V144" s="250"/>
      <c r="W144" s="250"/>
      <c r="X144" s="250"/>
      <c r="Y144" s="250"/>
      <c r="Z144" s="108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</row>
    <row r="145" spans="1:49" ht="13.5" customHeight="1">
      <c r="A145" s="92"/>
      <c r="B145" s="92"/>
      <c r="C145" s="92"/>
      <c r="D145" s="116"/>
      <c r="E145" s="92"/>
      <c r="F145" s="121"/>
      <c r="G145" s="108"/>
      <c r="H145" s="108"/>
      <c r="I145" s="108"/>
      <c r="J145" s="108"/>
      <c r="K145" s="108"/>
      <c r="L145" s="108"/>
      <c r="M145" s="108"/>
      <c r="N145" s="108"/>
      <c r="O145" s="121"/>
      <c r="P145" s="108"/>
      <c r="Q145" s="108"/>
      <c r="R145" s="108"/>
      <c r="S145" s="108"/>
      <c r="T145" s="250"/>
      <c r="U145" s="250"/>
      <c r="V145" s="250"/>
      <c r="W145" s="250"/>
      <c r="X145" s="250"/>
      <c r="Y145" s="250"/>
      <c r="Z145" s="108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</row>
    <row r="146" spans="1:49" ht="13.5" customHeight="1">
      <c r="A146" s="92"/>
      <c r="B146" s="92"/>
      <c r="C146" s="92"/>
      <c r="D146" s="116"/>
      <c r="E146" s="92"/>
      <c r="F146" s="121"/>
      <c r="G146" s="108"/>
      <c r="H146" s="108"/>
      <c r="I146" s="108"/>
      <c r="J146" s="108"/>
      <c r="K146" s="108"/>
      <c r="L146" s="108"/>
      <c r="M146" s="108"/>
      <c r="N146" s="108"/>
      <c r="O146" s="121"/>
      <c r="P146" s="108"/>
      <c r="Q146" s="108"/>
      <c r="R146" s="108"/>
      <c r="S146" s="108"/>
      <c r="T146" s="250"/>
      <c r="U146" s="250"/>
      <c r="V146" s="250"/>
      <c r="W146" s="250"/>
      <c r="X146" s="250"/>
      <c r="Y146" s="250"/>
      <c r="Z146" s="108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</row>
    <row r="147" spans="1:49" ht="13.5" customHeight="1">
      <c r="A147" s="92"/>
      <c r="B147" s="92"/>
      <c r="C147" s="92"/>
      <c r="D147" s="116"/>
      <c r="E147" s="92"/>
      <c r="F147" s="121"/>
      <c r="G147" s="108"/>
      <c r="H147" s="108"/>
      <c r="I147" s="108"/>
      <c r="J147" s="108"/>
      <c r="K147" s="108"/>
      <c r="L147" s="108"/>
      <c r="M147" s="108"/>
      <c r="N147" s="108"/>
      <c r="O147" s="121"/>
      <c r="P147" s="108"/>
      <c r="Q147" s="108"/>
      <c r="R147" s="108"/>
      <c r="S147" s="108"/>
      <c r="T147" s="250"/>
      <c r="U147" s="250"/>
      <c r="V147" s="250"/>
      <c r="W147" s="250"/>
      <c r="X147" s="250"/>
      <c r="Y147" s="250"/>
      <c r="Z147" s="108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</row>
    <row r="148" spans="1:49" ht="13.5" customHeight="1">
      <c r="A148" s="92"/>
      <c r="B148" s="92"/>
      <c r="C148" s="92"/>
      <c r="D148" s="116"/>
      <c r="E148" s="92"/>
      <c r="F148" s="121"/>
      <c r="G148" s="108"/>
      <c r="H148" s="108"/>
      <c r="I148" s="108"/>
      <c r="J148" s="108"/>
      <c r="K148" s="108"/>
      <c r="L148" s="108"/>
      <c r="M148" s="108"/>
      <c r="N148" s="108"/>
      <c r="O148" s="121"/>
      <c r="P148" s="108"/>
      <c r="Q148" s="108"/>
      <c r="R148" s="108"/>
      <c r="S148" s="108"/>
      <c r="T148" s="250"/>
      <c r="U148" s="250"/>
      <c r="V148" s="250"/>
      <c r="W148" s="250"/>
      <c r="X148" s="250"/>
      <c r="Y148" s="250"/>
      <c r="Z148" s="108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</row>
    <row r="149" spans="1:49" ht="13.5" customHeight="1">
      <c r="A149" s="92"/>
      <c r="B149" s="92"/>
      <c r="C149" s="92"/>
      <c r="D149" s="116"/>
      <c r="E149" s="92"/>
      <c r="F149" s="121"/>
      <c r="G149" s="108"/>
      <c r="H149" s="108"/>
      <c r="I149" s="108"/>
      <c r="J149" s="108"/>
      <c r="K149" s="108"/>
      <c r="L149" s="108"/>
      <c r="M149" s="108"/>
      <c r="N149" s="108"/>
      <c r="O149" s="121"/>
      <c r="P149" s="108"/>
      <c r="Q149" s="108"/>
      <c r="R149" s="108"/>
      <c r="S149" s="108"/>
      <c r="T149" s="250"/>
      <c r="U149" s="250"/>
      <c r="V149" s="250"/>
      <c r="W149" s="250"/>
      <c r="X149" s="250"/>
      <c r="Y149" s="250"/>
      <c r="Z149" s="108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</row>
    <row r="150" spans="1:49" ht="13.5" customHeight="1">
      <c r="A150" s="92"/>
      <c r="B150" s="92"/>
      <c r="C150" s="92"/>
      <c r="D150" s="116"/>
      <c r="E150" s="92"/>
      <c r="F150" s="121"/>
      <c r="G150" s="108"/>
      <c r="H150" s="108"/>
      <c r="I150" s="108"/>
      <c r="J150" s="108"/>
      <c r="K150" s="108"/>
      <c r="L150" s="108"/>
      <c r="M150" s="108"/>
      <c r="N150" s="108"/>
      <c r="O150" s="121"/>
      <c r="P150" s="108"/>
      <c r="Q150" s="108"/>
      <c r="R150" s="108"/>
      <c r="S150" s="108"/>
      <c r="T150" s="250"/>
      <c r="U150" s="250"/>
      <c r="V150" s="250"/>
      <c r="W150" s="250"/>
      <c r="X150" s="250"/>
      <c r="Y150" s="250"/>
      <c r="Z150" s="108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</row>
    <row r="151" spans="1:49" ht="13.5" customHeight="1">
      <c r="A151" s="92"/>
      <c r="B151" s="92"/>
      <c r="C151" s="92"/>
      <c r="D151" s="116"/>
      <c r="E151" s="92"/>
      <c r="F151" s="121"/>
      <c r="G151" s="108"/>
      <c r="H151" s="108"/>
      <c r="I151" s="108"/>
      <c r="J151" s="108"/>
      <c r="K151" s="108"/>
      <c r="L151" s="108"/>
      <c r="M151" s="108"/>
      <c r="N151" s="108"/>
      <c r="O151" s="121"/>
      <c r="P151" s="108"/>
      <c r="Q151" s="108"/>
      <c r="R151" s="108"/>
      <c r="S151" s="108"/>
      <c r="T151" s="250"/>
      <c r="U151" s="250"/>
      <c r="V151" s="250"/>
      <c r="W151" s="250"/>
      <c r="X151" s="250"/>
      <c r="Y151" s="250"/>
      <c r="Z151" s="108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</row>
    <row r="152" spans="1:49" ht="13.5" customHeight="1">
      <c r="A152" s="92"/>
      <c r="B152" s="92"/>
      <c r="C152" s="92"/>
      <c r="D152" s="116"/>
      <c r="E152" s="92"/>
      <c r="F152" s="121"/>
      <c r="G152" s="108"/>
      <c r="H152" s="108"/>
      <c r="I152" s="108"/>
      <c r="J152" s="108"/>
      <c r="K152" s="108"/>
      <c r="L152" s="108"/>
      <c r="M152" s="108"/>
      <c r="N152" s="108"/>
      <c r="O152" s="121"/>
      <c r="P152" s="108"/>
      <c r="Q152" s="108"/>
      <c r="R152" s="108"/>
      <c r="S152" s="108"/>
      <c r="T152" s="250"/>
      <c r="U152" s="250"/>
      <c r="V152" s="250"/>
      <c r="W152" s="250"/>
      <c r="X152" s="250"/>
      <c r="Y152" s="250"/>
      <c r="Z152" s="108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</row>
    <row r="153" spans="1:49" ht="13.5" customHeight="1">
      <c r="A153" s="92"/>
      <c r="B153" s="92"/>
      <c r="C153" s="92"/>
      <c r="D153" s="116"/>
      <c r="E153" s="92"/>
      <c r="F153" s="121"/>
      <c r="G153" s="108"/>
      <c r="H153" s="108"/>
      <c r="I153" s="108"/>
      <c r="J153" s="108"/>
      <c r="K153" s="108"/>
      <c r="L153" s="108"/>
      <c r="M153" s="108"/>
      <c r="N153" s="108"/>
      <c r="O153" s="121"/>
      <c r="P153" s="108"/>
      <c r="Q153" s="108"/>
      <c r="R153" s="108"/>
      <c r="S153" s="108"/>
      <c r="T153" s="250"/>
      <c r="U153" s="250"/>
      <c r="V153" s="250"/>
      <c r="W153" s="250"/>
      <c r="X153" s="250"/>
      <c r="Y153" s="250"/>
      <c r="Z153" s="108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</row>
    <row r="154" spans="1:49" ht="13.5" customHeight="1">
      <c r="A154" s="92"/>
      <c r="B154" s="92"/>
      <c r="C154" s="92"/>
      <c r="D154" s="116"/>
      <c r="E154" s="92"/>
      <c r="F154" s="121"/>
      <c r="G154" s="108"/>
      <c r="H154" s="108"/>
      <c r="I154" s="108"/>
      <c r="J154" s="108"/>
      <c r="K154" s="108"/>
      <c r="L154" s="108"/>
      <c r="M154" s="108"/>
      <c r="N154" s="108"/>
      <c r="O154" s="121"/>
      <c r="P154" s="108"/>
      <c r="Q154" s="108"/>
      <c r="R154" s="108"/>
      <c r="S154" s="108"/>
      <c r="T154" s="250"/>
      <c r="U154" s="250"/>
      <c r="V154" s="250"/>
      <c r="W154" s="250"/>
      <c r="X154" s="250"/>
      <c r="Y154" s="250"/>
      <c r="Z154" s="108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</row>
    <row r="155" spans="1:49" ht="13.5" customHeight="1">
      <c r="A155" s="92"/>
      <c r="B155" s="92"/>
      <c r="C155" s="92"/>
      <c r="D155" s="116"/>
      <c r="E155" s="92"/>
      <c r="F155" s="121"/>
      <c r="G155" s="108"/>
      <c r="H155" s="108"/>
      <c r="I155" s="108"/>
      <c r="J155" s="108"/>
      <c r="K155" s="108"/>
      <c r="L155" s="108"/>
      <c r="M155" s="108"/>
      <c r="N155" s="108"/>
      <c r="O155" s="121"/>
      <c r="P155" s="108"/>
      <c r="Q155" s="108"/>
      <c r="R155" s="108"/>
      <c r="S155" s="108"/>
      <c r="T155" s="250"/>
      <c r="U155" s="250"/>
      <c r="V155" s="250"/>
      <c r="W155" s="250"/>
      <c r="X155" s="250"/>
      <c r="Y155" s="250"/>
      <c r="Z155" s="108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</row>
    <row r="156" spans="1:49" ht="13.5" customHeight="1">
      <c r="A156" s="92"/>
      <c r="B156" s="92"/>
      <c r="C156" s="92"/>
      <c r="D156" s="116"/>
      <c r="E156" s="92"/>
      <c r="F156" s="121"/>
      <c r="G156" s="108"/>
      <c r="H156" s="108"/>
      <c r="I156" s="108"/>
      <c r="J156" s="108"/>
      <c r="K156" s="108"/>
      <c r="L156" s="108"/>
      <c r="M156" s="108"/>
      <c r="N156" s="108"/>
      <c r="O156" s="121"/>
      <c r="P156" s="108"/>
      <c r="Q156" s="108"/>
      <c r="R156" s="108"/>
      <c r="S156" s="108"/>
      <c r="T156" s="250"/>
      <c r="U156" s="250"/>
      <c r="V156" s="250"/>
      <c r="W156" s="250"/>
      <c r="X156" s="250"/>
      <c r="Y156" s="250"/>
      <c r="Z156" s="108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</row>
    <row r="157" spans="1:49" ht="13.5" customHeight="1">
      <c r="A157" s="92"/>
      <c r="B157" s="92"/>
      <c r="C157" s="92"/>
      <c r="D157" s="116"/>
      <c r="E157" s="92"/>
      <c r="F157" s="121"/>
      <c r="G157" s="108"/>
      <c r="H157" s="108"/>
      <c r="I157" s="108"/>
      <c r="J157" s="108"/>
      <c r="K157" s="108"/>
      <c r="L157" s="108"/>
      <c r="M157" s="108"/>
      <c r="N157" s="108"/>
      <c r="O157" s="121"/>
      <c r="P157" s="108"/>
      <c r="Q157" s="108"/>
      <c r="R157" s="108"/>
      <c r="S157" s="108"/>
      <c r="T157" s="250"/>
      <c r="U157" s="250"/>
      <c r="V157" s="250"/>
      <c r="W157" s="250"/>
      <c r="X157" s="250"/>
      <c r="Y157" s="250"/>
      <c r="Z157" s="108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</row>
    <row r="158" spans="1:49" ht="13.5" customHeight="1">
      <c r="A158" s="92"/>
      <c r="B158" s="92"/>
      <c r="C158" s="92"/>
      <c r="D158" s="116"/>
      <c r="E158" s="92"/>
      <c r="F158" s="121"/>
      <c r="G158" s="108"/>
      <c r="H158" s="108"/>
      <c r="I158" s="108"/>
      <c r="J158" s="108"/>
      <c r="K158" s="108"/>
      <c r="L158" s="108"/>
      <c r="M158" s="108"/>
      <c r="N158" s="108"/>
      <c r="O158" s="121"/>
      <c r="P158" s="108"/>
      <c r="Q158" s="108"/>
      <c r="R158" s="108"/>
      <c r="S158" s="108"/>
      <c r="T158" s="250"/>
      <c r="U158" s="250"/>
      <c r="V158" s="250"/>
      <c r="W158" s="250"/>
      <c r="X158" s="250"/>
      <c r="Y158" s="250"/>
      <c r="Z158" s="108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</row>
    <row r="159" spans="1:49" ht="13.5" customHeight="1">
      <c r="A159" s="92"/>
      <c r="B159" s="92"/>
      <c r="C159" s="92"/>
      <c r="D159" s="116"/>
      <c r="E159" s="92"/>
      <c r="F159" s="121"/>
      <c r="G159" s="108"/>
      <c r="H159" s="108"/>
      <c r="I159" s="108"/>
      <c r="J159" s="108"/>
      <c r="K159" s="108"/>
      <c r="L159" s="108"/>
      <c r="M159" s="108"/>
      <c r="N159" s="108"/>
      <c r="O159" s="121"/>
      <c r="P159" s="108"/>
      <c r="Q159" s="108"/>
      <c r="R159" s="108"/>
      <c r="S159" s="108"/>
      <c r="T159" s="250"/>
      <c r="U159" s="250"/>
      <c r="V159" s="250"/>
      <c r="W159" s="250"/>
      <c r="X159" s="250"/>
      <c r="Y159" s="250"/>
      <c r="Z159" s="108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</row>
    <row r="160" spans="1:49" ht="13.5" customHeight="1">
      <c r="A160" s="92"/>
      <c r="B160" s="92"/>
      <c r="C160" s="92"/>
      <c r="D160" s="116"/>
      <c r="E160" s="92"/>
      <c r="F160" s="121"/>
      <c r="G160" s="108"/>
      <c r="H160" s="108"/>
      <c r="I160" s="108"/>
      <c r="J160" s="108"/>
      <c r="K160" s="108"/>
      <c r="L160" s="108"/>
      <c r="M160" s="108"/>
      <c r="N160" s="108"/>
      <c r="O160" s="121"/>
      <c r="P160" s="108"/>
      <c r="Q160" s="108"/>
      <c r="R160" s="108"/>
      <c r="S160" s="108"/>
      <c r="T160" s="250"/>
      <c r="U160" s="250"/>
      <c r="V160" s="250"/>
      <c r="W160" s="250"/>
      <c r="X160" s="250"/>
      <c r="Y160" s="250"/>
      <c r="Z160" s="108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</row>
    <row r="161" spans="1:49" ht="13.5" customHeight="1">
      <c r="A161" s="92"/>
      <c r="B161" s="92"/>
      <c r="C161" s="92"/>
      <c r="D161" s="116"/>
      <c r="E161" s="92"/>
      <c r="F161" s="121"/>
      <c r="G161" s="108"/>
      <c r="H161" s="108"/>
      <c r="I161" s="108"/>
      <c r="J161" s="108"/>
      <c r="K161" s="108"/>
      <c r="L161" s="108"/>
      <c r="M161" s="108"/>
      <c r="N161" s="108"/>
      <c r="O161" s="121"/>
      <c r="P161" s="108"/>
      <c r="Q161" s="108"/>
      <c r="R161" s="108"/>
      <c r="S161" s="108"/>
      <c r="T161" s="250"/>
      <c r="U161" s="250"/>
      <c r="V161" s="250"/>
      <c r="W161" s="250"/>
      <c r="X161" s="250"/>
      <c r="Y161" s="250"/>
      <c r="Z161" s="108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</row>
    <row r="162" spans="1:49" ht="13.5" customHeight="1">
      <c r="A162" s="92"/>
      <c r="B162" s="92"/>
      <c r="C162" s="92"/>
      <c r="D162" s="116"/>
      <c r="E162" s="92"/>
      <c r="F162" s="121"/>
      <c r="G162" s="108"/>
      <c r="H162" s="108"/>
      <c r="I162" s="108"/>
      <c r="J162" s="108"/>
      <c r="K162" s="108"/>
      <c r="L162" s="108"/>
      <c r="M162" s="108"/>
      <c r="N162" s="108"/>
      <c r="O162" s="121"/>
      <c r="P162" s="108"/>
      <c r="Q162" s="108"/>
      <c r="R162" s="108"/>
      <c r="S162" s="108"/>
      <c r="T162" s="250"/>
      <c r="U162" s="250"/>
      <c r="V162" s="250"/>
      <c r="W162" s="250"/>
      <c r="X162" s="250"/>
      <c r="Y162" s="250"/>
      <c r="Z162" s="108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</row>
    <row r="163" spans="1:49" ht="13.5" customHeight="1">
      <c r="A163" s="92"/>
      <c r="B163" s="92"/>
      <c r="C163" s="92"/>
      <c r="D163" s="116"/>
      <c r="E163" s="92"/>
      <c r="F163" s="121"/>
      <c r="G163" s="108"/>
      <c r="H163" s="108"/>
      <c r="I163" s="108"/>
      <c r="J163" s="108"/>
      <c r="K163" s="108"/>
      <c r="L163" s="108"/>
      <c r="M163" s="108"/>
      <c r="N163" s="108"/>
      <c r="O163" s="121"/>
      <c r="P163" s="108"/>
      <c r="Q163" s="108"/>
      <c r="R163" s="108"/>
      <c r="S163" s="108"/>
      <c r="T163" s="250"/>
      <c r="U163" s="250"/>
      <c r="V163" s="250"/>
      <c r="W163" s="250"/>
      <c r="X163" s="250"/>
      <c r="Y163" s="250"/>
      <c r="Z163" s="108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</row>
    <row r="164" spans="1:49" ht="13.5" customHeight="1">
      <c r="A164" s="92"/>
      <c r="B164" s="92"/>
      <c r="C164" s="92"/>
      <c r="D164" s="116"/>
      <c r="E164" s="92"/>
      <c r="F164" s="121"/>
      <c r="G164" s="108"/>
      <c r="H164" s="108"/>
      <c r="I164" s="108"/>
      <c r="J164" s="108"/>
      <c r="K164" s="108"/>
      <c r="L164" s="108"/>
      <c r="M164" s="108"/>
      <c r="N164" s="108"/>
      <c r="O164" s="121"/>
      <c r="P164" s="108"/>
      <c r="Q164" s="108"/>
      <c r="R164" s="108"/>
      <c r="S164" s="108"/>
      <c r="T164" s="250"/>
      <c r="U164" s="250"/>
      <c r="V164" s="250"/>
      <c r="W164" s="250"/>
      <c r="X164" s="250"/>
      <c r="Y164" s="250"/>
      <c r="Z164" s="108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</row>
    <row r="165" spans="1:49" ht="13.5" customHeight="1">
      <c r="A165" s="92"/>
      <c r="B165" s="92"/>
      <c r="C165" s="92"/>
      <c r="D165" s="116"/>
      <c r="E165" s="92"/>
      <c r="F165" s="121"/>
      <c r="G165" s="108"/>
      <c r="H165" s="108"/>
      <c r="I165" s="108"/>
      <c r="J165" s="108"/>
      <c r="K165" s="108"/>
      <c r="L165" s="108"/>
      <c r="M165" s="108"/>
      <c r="N165" s="108"/>
      <c r="O165" s="121"/>
      <c r="P165" s="108"/>
      <c r="Q165" s="108"/>
      <c r="R165" s="108"/>
      <c r="S165" s="108"/>
      <c r="T165" s="250"/>
      <c r="U165" s="250"/>
      <c r="V165" s="250"/>
      <c r="W165" s="250"/>
      <c r="X165" s="250"/>
      <c r="Y165" s="250"/>
      <c r="Z165" s="108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</row>
    <row r="166" spans="1:49" ht="13.5" customHeight="1">
      <c r="A166" s="92"/>
      <c r="B166" s="92"/>
      <c r="C166" s="92"/>
      <c r="D166" s="116"/>
      <c r="E166" s="92"/>
      <c r="F166" s="121"/>
      <c r="G166" s="108"/>
      <c r="H166" s="108"/>
      <c r="I166" s="108"/>
      <c r="J166" s="108"/>
      <c r="K166" s="108"/>
      <c r="L166" s="108"/>
      <c r="M166" s="108"/>
      <c r="N166" s="108"/>
      <c r="O166" s="121"/>
      <c r="P166" s="108"/>
      <c r="Q166" s="108"/>
      <c r="R166" s="108"/>
      <c r="S166" s="108"/>
      <c r="T166" s="250"/>
      <c r="U166" s="250"/>
      <c r="V166" s="250"/>
      <c r="W166" s="250"/>
      <c r="X166" s="250"/>
      <c r="Y166" s="250"/>
      <c r="Z166" s="108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</row>
    <row r="167" spans="1:49" ht="13.5" customHeight="1">
      <c r="A167" s="92"/>
      <c r="B167" s="92"/>
      <c r="C167" s="92"/>
      <c r="D167" s="116"/>
      <c r="E167" s="92"/>
      <c r="F167" s="121"/>
      <c r="G167" s="108"/>
      <c r="H167" s="108"/>
      <c r="I167" s="108"/>
      <c r="J167" s="108"/>
      <c r="K167" s="108"/>
      <c r="L167" s="108"/>
      <c r="M167" s="108"/>
      <c r="N167" s="108"/>
      <c r="O167" s="121"/>
      <c r="P167" s="108"/>
      <c r="Q167" s="108"/>
      <c r="R167" s="108"/>
      <c r="S167" s="108"/>
      <c r="T167" s="250"/>
      <c r="U167" s="250"/>
      <c r="V167" s="250"/>
      <c r="W167" s="250"/>
      <c r="X167" s="250"/>
      <c r="Y167" s="250"/>
      <c r="Z167" s="108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</row>
    <row r="168" spans="1:49" ht="13.5" customHeight="1">
      <c r="A168" s="92"/>
      <c r="B168" s="92"/>
      <c r="C168" s="92"/>
      <c r="D168" s="116"/>
      <c r="E168" s="92"/>
      <c r="F168" s="121"/>
      <c r="G168" s="108"/>
      <c r="H168" s="108"/>
      <c r="I168" s="108"/>
      <c r="J168" s="108"/>
      <c r="K168" s="108"/>
      <c r="L168" s="108"/>
      <c r="M168" s="108"/>
      <c r="N168" s="108"/>
      <c r="O168" s="121"/>
      <c r="P168" s="108"/>
      <c r="Q168" s="108"/>
      <c r="R168" s="108"/>
      <c r="S168" s="108"/>
      <c r="T168" s="250"/>
      <c r="U168" s="250"/>
      <c r="V168" s="250"/>
      <c r="W168" s="250"/>
      <c r="X168" s="250"/>
      <c r="Y168" s="250"/>
      <c r="Z168" s="108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</row>
    <row r="169" spans="1:49" ht="13.5" customHeight="1">
      <c r="A169" s="92"/>
      <c r="B169" s="92"/>
      <c r="C169" s="92"/>
      <c r="D169" s="116"/>
      <c r="E169" s="92"/>
      <c r="F169" s="121"/>
      <c r="G169" s="108"/>
      <c r="H169" s="108"/>
      <c r="I169" s="108"/>
      <c r="J169" s="108"/>
      <c r="K169" s="108"/>
      <c r="L169" s="108"/>
      <c r="M169" s="108"/>
      <c r="N169" s="108"/>
      <c r="O169" s="121"/>
      <c r="P169" s="108"/>
      <c r="Q169" s="108"/>
      <c r="R169" s="108"/>
      <c r="S169" s="108"/>
      <c r="T169" s="250"/>
      <c r="U169" s="250"/>
      <c r="V169" s="250"/>
      <c r="W169" s="250"/>
      <c r="X169" s="250"/>
      <c r="Y169" s="250"/>
      <c r="Z169" s="108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</row>
    <row r="170" spans="1:49" ht="13.5" customHeight="1">
      <c r="A170" s="92"/>
      <c r="B170" s="92"/>
      <c r="C170" s="92"/>
      <c r="D170" s="116"/>
      <c r="E170" s="92"/>
      <c r="F170" s="121"/>
      <c r="G170" s="108"/>
      <c r="H170" s="108"/>
      <c r="I170" s="108"/>
      <c r="J170" s="108"/>
      <c r="K170" s="108"/>
      <c r="L170" s="108"/>
      <c r="M170" s="108"/>
      <c r="N170" s="108"/>
      <c r="O170" s="121"/>
      <c r="P170" s="108"/>
      <c r="Q170" s="108"/>
      <c r="R170" s="108"/>
      <c r="S170" s="108"/>
      <c r="T170" s="250"/>
      <c r="U170" s="250"/>
      <c r="V170" s="250"/>
      <c r="W170" s="250"/>
      <c r="X170" s="250"/>
      <c r="Y170" s="250"/>
      <c r="Z170" s="108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</row>
    <row r="171" spans="1:49" ht="13.5" customHeight="1">
      <c r="A171" s="92"/>
      <c r="B171" s="92"/>
      <c r="C171" s="92"/>
      <c r="D171" s="116"/>
      <c r="E171" s="92"/>
      <c r="F171" s="121"/>
      <c r="G171" s="108"/>
      <c r="H171" s="108"/>
      <c r="I171" s="108"/>
      <c r="J171" s="108"/>
      <c r="K171" s="108"/>
      <c r="L171" s="108"/>
      <c r="M171" s="108"/>
      <c r="N171" s="108"/>
      <c r="O171" s="121"/>
      <c r="P171" s="108"/>
      <c r="Q171" s="108"/>
      <c r="R171" s="108"/>
      <c r="S171" s="108"/>
      <c r="T171" s="250"/>
      <c r="U171" s="250"/>
      <c r="V171" s="250"/>
      <c r="W171" s="250"/>
      <c r="X171" s="250"/>
      <c r="Y171" s="250"/>
      <c r="Z171" s="108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</row>
    <row r="172" spans="1:49" ht="13.5" customHeight="1">
      <c r="A172" s="92"/>
      <c r="B172" s="92"/>
      <c r="C172" s="92"/>
      <c r="D172" s="116"/>
      <c r="E172" s="92"/>
      <c r="F172" s="121"/>
      <c r="G172" s="108"/>
      <c r="H172" s="108"/>
      <c r="I172" s="108"/>
      <c r="J172" s="108"/>
      <c r="K172" s="108"/>
      <c r="L172" s="108"/>
      <c r="M172" s="108"/>
      <c r="N172" s="108"/>
      <c r="O172" s="121"/>
      <c r="P172" s="108"/>
      <c r="Q172" s="108"/>
      <c r="R172" s="108"/>
      <c r="S172" s="108"/>
      <c r="T172" s="250"/>
      <c r="U172" s="250"/>
      <c r="V172" s="250"/>
      <c r="W172" s="250"/>
      <c r="X172" s="250"/>
      <c r="Y172" s="250"/>
      <c r="Z172" s="108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</row>
    <row r="173" spans="1:49" ht="13.5" customHeight="1">
      <c r="A173" s="92"/>
      <c r="B173" s="92"/>
      <c r="C173" s="92"/>
      <c r="D173" s="116"/>
      <c r="E173" s="92"/>
      <c r="F173" s="121"/>
      <c r="G173" s="108"/>
      <c r="H173" s="108"/>
      <c r="I173" s="108"/>
      <c r="J173" s="108"/>
      <c r="K173" s="108"/>
      <c r="L173" s="108"/>
      <c r="M173" s="108"/>
      <c r="N173" s="108"/>
      <c r="O173" s="121"/>
      <c r="P173" s="108"/>
      <c r="Q173" s="108"/>
      <c r="R173" s="108"/>
      <c r="S173" s="108"/>
      <c r="T173" s="250"/>
      <c r="U173" s="250"/>
      <c r="V173" s="250"/>
      <c r="W173" s="250"/>
      <c r="X173" s="250"/>
      <c r="Y173" s="250"/>
      <c r="Z173" s="108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</row>
    <row r="174" spans="1:49" ht="13.5" customHeight="1">
      <c r="A174" s="92"/>
      <c r="B174" s="92"/>
      <c r="C174" s="92"/>
      <c r="D174" s="116"/>
      <c r="E174" s="92"/>
      <c r="F174" s="121"/>
      <c r="G174" s="108"/>
      <c r="H174" s="108"/>
      <c r="I174" s="108"/>
      <c r="J174" s="108"/>
      <c r="K174" s="108"/>
      <c r="L174" s="108"/>
      <c r="M174" s="108"/>
      <c r="N174" s="108"/>
      <c r="O174" s="121"/>
      <c r="P174" s="108"/>
      <c r="Q174" s="108"/>
      <c r="R174" s="108"/>
      <c r="S174" s="108"/>
      <c r="T174" s="250"/>
      <c r="U174" s="250"/>
      <c r="V174" s="250"/>
      <c r="W174" s="250"/>
      <c r="X174" s="250"/>
      <c r="Y174" s="250"/>
      <c r="Z174" s="108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</row>
    <row r="175" spans="1:49" ht="13.5" customHeight="1">
      <c r="A175" s="92"/>
      <c r="B175" s="92"/>
      <c r="C175" s="92"/>
      <c r="D175" s="116"/>
      <c r="E175" s="92"/>
      <c r="F175" s="121"/>
      <c r="G175" s="108"/>
      <c r="H175" s="108"/>
      <c r="I175" s="108"/>
      <c r="J175" s="108"/>
      <c r="K175" s="108"/>
      <c r="L175" s="108"/>
      <c r="M175" s="108"/>
      <c r="N175" s="108"/>
      <c r="O175" s="121"/>
      <c r="P175" s="108"/>
      <c r="Q175" s="108"/>
      <c r="R175" s="108"/>
      <c r="S175" s="108"/>
      <c r="T175" s="250"/>
      <c r="U175" s="250"/>
      <c r="V175" s="250"/>
      <c r="W175" s="250"/>
      <c r="X175" s="250"/>
      <c r="Y175" s="250"/>
      <c r="Z175" s="108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</row>
    <row r="176" spans="1:49" ht="13.5" customHeight="1">
      <c r="A176" s="92"/>
      <c r="B176" s="92"/>
      <c r="C176" s="92"/>
      <c r="D176" s="116"/>
      <c r="E176" s="92"/>
      <c r="F176" s="121"/>
      <c r="G176" s="108"/>
      <c r="H176" s="108"/>
      <c r="I176" s="108"/>
      <c r="J176" s="108"/>
      <c r="K176" s="108"/>
      <c r="L176" s="108"/>
      <c r="M176" s="108"/>
      <c r="N176" s="108"/>
      <c r="O176" s="121"/>
      <c r="P176" s="108"/>
      <c r="Q176" s="108"/>
      <c r="R176" s="108"/>
      <c r="S176" s="108"/>
      <c r="T176" s="250"/>
      <c r="U176" s="250"/>
      <c r="V176" s="250"/>
      <c r="W176" s="250"/>
      <c r="X176" s="250"/>
      <c r="Y176" s="250"/>
      <c r="Z176" s="108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</row>
    <row r="177" spans="1:49" ht="13.5" customHeight="1">
      <c r="A177" s="92"/>
      <c r="B177" s="92"/>
      <c r="C177" s="92"/>
      <c r="D177" s="116"/>
      <c r="E177" s="92"/>
      <c r="F177" s="121"/>
      <c r="G177" s="108"/>
      <c r="H177" s="108"/>
      <c r="I177" s="108"/>
      <c r="J177" s="108"/>
      <c r="K177" s="108"/>
      <c r="L177" s="108"/>
      <c r="M177" s="108"/>
      <c r="N177" s="108"/>
      <c r="O177" s="121"/>
      <c r="P177" s="108"/>
      <c r="Q177" s="108"/>
      <c r="R177" s="108"/>
      <c r="S177" s="108"/>
      <c r="T177" s="250"/>
      <c r="U177" s="250"/>
      <c r="V177" s="250"/>
      <c r="W177" s="250"/>
      <c r="X177" s="250"/>
      <c r="Y177" s="250"/>
      <c r="Z177" s="108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</row>
    <row r="178" spans="1:49" ht="13.5" customHeight="1">
      <c r="A178" s="92"/>
      <c r="B178" s="92"/>
      <c r="C178" s="92"/>
      <c r="D178" s="116"/>
      <c r="E178" s="92"/>
      <c r="F178" s="121"/>
      <c r="G178" s="108"/>
      <c r="H178" s="108"/>
      <c r="I178" s="108"/>
      <c r="J178" s="108"/>
      <c r="K178" s="108"/>
      <c r="L178" s="108"/>
      <c r="M178" s="108"/>
      <c r="N178" s="108"/>
      <c r="O178" s="121"/>
      <c r="P178" s="108"/>
      <c r="Q178" s="108"/>
      <c r="R178" s="108"/>
      <c r="S178" s="108"/>
      <c r="T178" s="250"/>
      <c r="U178" s="250"/>
      <c r="V178" s="250"/>
      <c r="W178" s="250"/>
      <c r="X178" s="250"/>
      <c r="Y178" s="250"/>
      <c r="Z178" s="108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</row>
    <row r="179" spans="1:49" ht="13.5" customHeight="1">
      <c r="A179" s="92"/>
      <c r="B179" s="92"/>
      <c r="C179" s="92"/>
      <c r="D179" s="116"/>
      <c r="E179" s="92"/>
      <c r="F179" s="121"/>
      <c r="G179" s="108"/>
      <c r="H179" s="108"/>
      <c r="I179" s="108"/>
      <c r="J179" s="108"/>
      <c r="K179" s="108"/>
      <c r="L179" s="108"/>
      <c r="M179" s="108"/>
      <c r="N179" s="108"/>
      <c r="O179" s="121"/>
      <c r="P179" s="108"/>
      <c r="Q179" s="108"/>
      <c r="R179" s="108"/>
      <c r="S179" s="108"/>
      <c r="T179" s="250"/>
      <c r="U179" s="250"/>
      <c r="V179" s="250"/>
      <c r="W179" s="250"/>
      <c r="X179" s="250"/>
      <c r="Y179" s="250"/>
      <c r="Z179" s="108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</row>
    <row r="180" spans="1:49" ht="13.5" customHeight="1">
      <c r="A180" s="92"/>
      <c r="B180" s="92"/>
      <c r="C180" s="92"/>
      <c r="D180" s="116"/>
      <c r="E180" s="92"/>
      <c r="F180" s="121"/>
      <c r="G180" s="108"/>
      <c r="H180" s="108"/>
      <c r="I180" s="108"/>
      <c r="J180" s="108"/>
      <c r="K180" s="108"/>
      <c r="L180" s="108"/>
      <c r="M180" s="108"/>
      <c r="N180" s="108"/>
      <c r="O180" s="121"/>
      <c r="P180" s="108"/>
      <c r="Q180" s="108"/>
      <c r="R180" s="108"/>
      <c r="S180" s="108"/>
      <c r="T180" s="250"/>
      <c r="U180" s="250"/>
      <c r="V180" s="250"/>
      <c r="W180" s="250"/>
      <c r="X180" s="250"/>
      <c r="Y180" s="250"/>
      <c r="Z180" s="108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</row>
    <row r="181" spans="1:49" ht="13.5" customHeight="1">
      <c r="A181" s="92"/>
      <c r="B181" s="92"/>
      <c r="C181" s="92"/>
      <c r="D181" s="116"/>
      <c r="E181" s="92"/>
      <c r="F181" s="121"/>
      <c r="G181" s="108"/>
      <c r="H181" s="108"/>
      <c r="I181" s="108"/>
      <c r="J181" s="108"/>
      <c r="K181" s="108"/>
      <c r="L181" s="108"/>
      <c r="M181" s="108"/>
      <c r="N181" s="108"/>
      <c r="O181" s="121"/>
      <c r="P181" s="108"/>
      <c r="Q181" s="108"/>
      <c r="R181" s="108"/>
      <c r="S181" s="108"/>
      <c r="T181" s="250"/>
      <c r="U181" s="250"/>
      <c r="V181" s="250"/>
      <c r="W181" s="250"/>
      <c r="X181" s="250"/>
      <c r="Y181" s="250"/>
      <c r="Z181" s="108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</row>
    <row r="182" spans="1:49" ht="13.5" customHeight="1">
      <c r="A182" s="92"/>
      <c r="B182" s="92"/>
      <c r="C182" s="92"/>
      <c r="D182" s="116"/>
      <c r="E182" s="92"/>
      <c r="F182" s="121"/>
      <c r="G182" s="108"/>
      <c r="H182" s="108"/>
      <c r="I182" s="108"/>
      <c r="J182" s="108"/>
      <c r="K182" s="108"/>
      <c r="L182" s="108"/>
      <c r="M182" s="108"/>
      <c r="N182" s="108"/>
      <c r="O182" s="121"/>
      <c r="P182" s="108"/>
      <c r="Q182" s="108"/>
      <c r="R182" s="108"/>
      <c r="S182" s="108"/>
      <c r="T182" s="250"/>
      <c r="U182" s="250"/>
      <c r="V182" s="250"/>
      <c r="W182" s="250"/>
      <c r="X182" s="250"/>
      <c r="Y182" s="250"/>
      <c r="Z182" s="108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</row>
    <row r="183" spans="1:49" ht="13.5" customHeight="1">
      <c r="A183" s="92"/>
      <c r="B183" s="92"/>
      <c r="C183" s="92"/>
      <c r="D183" s="116"/>
      <c r="E183" s="92"/>
      <c r="F183" s="121"/>
      <c r="G183" s="108"/>
      <c r="H183" s="108"/>
      <c r="I183" s="108"/>
      <c r="J183" s="108"/>
      <c r="K183" s="108"/>
      <c r="L183" s="108"/>
      <c r="M183" s="108"/>
      <c r="N183" s="108"/>
      <c r="O183" s="121"/>
      <c r="P183" s="108"/>
      <c r="Q183" s="108"/>
      <c r="R183" s="108"/>
      <c r="S183" s="108"/>
      <c r="T183" s="250"/>
      <c r="U183" s="250"/>
      <c r="V183" s="250"/>
      <c r="W183" s="250"/>
      <c r="X183" s="250"/>
      <c r="Y183" s="250"/>
      <c r="Z183" s="108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</row>
    <row r="184" spans="1:49" ht="13.5" customHeight="1">
      <c r="A184" s="92"/>
      <c r="B184" s="92"/>
      <c r="C184" s="92"/>
      <c r="D184" s="116"/>
      <c r="E184" s="92"/>
      <c r="F184" s="121"/>
      <c r="G184" s="108"/>
      <c r="H184" s="108"/>
      <c r="I184" s="108"/>
      <c r="J184" s="108"/>
      <c r="K184" s="108"/>
      <c r="L184" s="108"/>
      <c r="M184" s="108"/>
      <c r="N184" s="108"/>
      <c r="O184" s="121"/>
      <c r="P184" s="108"/>
      <c r="Q184" s="108"/>
      <c r="R184" s="108"/>
      <c r="S184" s="108"/>
      <c r="T184" s="250"/>
      <c r="U184" s="250"/>
      <c r="V184" s="250"/>
      <c r="W184" s="250"/>
      <c r="X184" s="250"/>
      <c r="Y184" s="250"/>
      <c r="Z184" s="108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</row>
    <row r="185" spans="1:49" ht="13.5" customHeight="1">
      <c r="A185" s="92"/>
      <c r="B185" s="92"/>
      <c r="C185" s="92"/>
      <c r="D185" s="116"/>
      <c r="E185" s="92"/>
      <c r="F185" s="121"/>
      <c r="G185" s="108"/>
      <c r="H185" s="108"/>
      <c r="I185" s="108"/>
      <c r="J185" s="108"/>
      <c r="K185" s="108"/>
      <c r="L185" s="108"/>
      <c r="M185" s="108"/>
      <c r="N185" s="108"/>
      <c r="O185" s="121"/>
      <c r="P185" s="108"/>
      <c r="Q185" s="108"/>
      <c r="R185" s="108"/>
      <c r="S185" s="108"/>
      <c r="T185" s="250"/>
      <c r="U185" s="250"/>
      <c r="V185" s="250"/>
      <c r="W185" s="250"/>
      <c r="X185" s="250"/>
      <c r="Y185" s="250"/>
      <c r="Z185" s="108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</row>
    <row r="186" spans="1:49" ht="13.5" customHeight="1">
      <c r="A186" s="92"/>
      <c r="B186" s="92"/>
      <c r="C186" s="92"/>
      <c r="D186" s="116"/>
      <c r="E186" s="92"/>
      <c r="F186" s="121"/>
      <c r="G186" s="108"/>
      <c r="H186" s="108"/>
      <c r="I186" s="108"/>
      <c r="J186" s="108"/>
      <c r="K186" s="108"/>
      <c r="L186" s="108"/>
      <c r="M186" s="108"/>
      <c r="N186" s="108"/>
      <c r="O186" s="121"/>
      <c r="P186" s="108"/>
      <c r="Q186" s="108"/>
      <c r="R186" s="108"/>
      <c r="S186" s="108"/>
      <c r="T186" s="250"/>
      <c r="U186" s="250"/>
      <c r="V186" s="250"/>
      <c r="W186" s="250"/>
      <c r="X186" s="250"/>
      <c r="Y186" s="250"/>
      <c r="Z186" s="108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</row>
    <row r="187" spans="1:49" ht="13.5" customHeight="1">
      <c r="A187" s="92"/>
      <c r="B187" s="92"/>
      <c r="C187" s="92"/>
      <c r="D187" s="116"/>
      <c r="E187" s="92"/>
      <c r="F187" s="121"/>
      <c r="G187" s="108"/>
      <c r="H187" s="108"/>
      <c r="I187" s="108"/>
      <c r="J187" s="108"/>
      <c r="K187" s="108"/>
      <c r="L187" s="108"/>
      <c r="M187" s="108"/>
      <c r="N187" s="108"/>
      <c r="O187" s="121"/>
      <c r="P187" s="108"/>
      <c r="Q187" s="108"/>
      <c r="R187" s="108"/>
      <c r="S187" s="108"/>
      <c r="T187" s="250"/>
      <c r="U187" s="250"/>
      <c r="V187" s="250"/>
      <c r="W187" s="250"/>
      <c r="X187" s="250"/>
      <c r="Y187" s="250"/>
      <c r="Z187" s="108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</row>
    <row r="188" spans="1:49" ht="13.5" customHeight="1">
      <c r="A188" s="92"/>
      <c r="B188" s="92"/>
      <c r="C188" s="92"/>
      <c r="D188" s="116"/>
      <c r="E188" s="92"/>
      <c r="F188" s="121"/>
      <c r="G188" s="108"/>
      <c r="H188" s="108"/>
      <c r="I188" s="108"/>
      <c r="J188" s="108"/>
      <c r="K188" s="108"/>
      <c r="L188" s="108"/>
      <c r="M188" s="108"/>
      <c r="N188" s="108"/>
      <c r="O188" s="121"/>
      <c r="P188" s="108"/>
      <c r="Q188" s="108"/>
      <c r="R188" s="108"/>
      <c r="S188" s="108"/>
      <c r="T188" s="250"/>
      <c r="U188" s="250"/>
      <c r="V188" s="250"/>
      <c r="W188" s="250"/>
      <c r="X188" s="250"/>
      <c r="Y188" s="250"/>
      <c r="Z188" s="108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</row>
    <row r="189" spans="1:49" ht="13.5" customHeight="1">
      <c r="A189" s="92"/>
      <c r="B189" s="92"/>
      <c r="C189" s="92"/>
      <c r="D189" s="116"/>
      <c r="E189" s="92"/>
      <c r="F189" s="121"/>
      <c r="G189" s="108"/>
      <c r="H189" s="108"/>
      <c r="I189" s="108"/>
      <c r="J189" s="108"/>
      <c r="K189" s="108"/>
      <c r="L189" s="108"/>
      <c r="M189" s="108"/>
      <c r="N189" s="108"/>
      <c r="O189" s="121"/>
      <c r="P189" s="108"/>
      <c r="Q189" s="108"/>
      <c r="R189" s="108"/>
      <c r="S189" s="108"/>
      <c r="T189" s="250"/>
      <c r="U189" s="250"/>
      <c r="V189" s="250"/>
      <c r="W189" s="250"/>
      <c r="X189" s="250"/>
      <c r="Y189" s="250"/>
      <c r="Z189" s="108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</row>
    <row r="190" spans="1:49" ht="13.5" customHeight="1">
      <c r="A190" s="92"/>
      <c r="B190" s="92"/>
      <c r="C190" s="92"/>
      <c r="D190" s="116"/>
      <c r="E190" s="92"/>
      <c r="F190" s="121"/>
      <c r="G190" s="108"/>
      <c r="H190" s="108"/>
      <c r="I190" s="108"/>
      <c r="J190" s="108"/>
      <c r="K190" s="108"/>
      <c r="L190" s="108"/>
      <c r="M190" s="108"/>
      <c r="N190" s="108"/>
      <c r="O190" s="121"/>
      <c r="P190" s="108"/>
      <c r="Q190" s="108"/>
      <c r="R190" s="108"/>
      <c r="S190" s="108"/>
      <c r="T190" s="250"/>
      <c r="U190" s="250"/>
      <c r="V190" s="250"/>
      <c r="W190" s="250"/>
      <c r="X190" s="250"/>
      <c r="Y190" s="250"/>
      <c r="Z190" s="108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</row>
    <row r="191" spans="1:49" ht="13.5" customHeight="1">
      <c r="A191" s="92"/>
      <c r="B191" s="92"/>
      <c r="C191" s="92"/>
      <c r="D191" s="116"/>
      <c r="E191" s="92"/>
      <c r="F191" s="121"/>
      <c r="G191" s="108"/>
      <c r="H191" s="108"/>
      <c r="I191" s="108"/>
      <c r="J191" s="108"/>
      <c r="K191" s="108"/>
      <c r="L191" s="108"/>
      <c r="M191" s="108"/>
      <c r="N191" s="108"/>
      <c r="O191" s="121"/>
      <c r="P191" s="108"/>
      <c r="Q191" s="108"/>
      <c r="R191" s="108"/>
      <c r="S191" s="108"/>
      <c r="T191" s="250"/>
      <c r="U191" s="250"/>
      <c r="V191" s="250"/>
      <c r="W191" s="250"/>
      <c r="X191" s="250"/>
      <c r="Y191" s="250"/>
      <c r="Z191" s="108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</row>
    <row r="192" spans="1:49" ht="13.5" customHeight="1">
      <c r="A192" s="92"/>
      <c r="B192" s="92"/>
      <c r="C192" s="92"/>
      <c r="D192" s="116"/>
      <c r="E192" s="92"/>
      <c r="F192" s="121"/>
      <c r="G192" s="108"/>
      <c r="H192" s="108"/>
      <c r="I192" s="108"/>
      <c r="J192" s="108"/>
      <c r="K192" s="108"/>
      <c r="L192" s="108"/>
      <c r="M192" s="108"/>
      <c r="N192" s="108"/>
      <c r="O192" s="121"/>
      <c r="P192" s="108"/>
      <c r="Q192" s="108"/>
      <c r="R192" s="108"/>
      <c r="S192" s="108"/>
      <c r="T192" s="250"/>
      <c r="U192" s="250"/>
      <c r="V192" s="250"/>
      <c r="W192" s="250"/>
      <c r="X192" s="250"/>
      <c r="Y192" s="250"/>
      <c r="Z192" s="108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</row>
    <row r="193" spans="1:49" ht="13.5" customHeight="1">
      <c r="A193" s="92"/>
      <c r="B193" s="92"/>
      <c r="C193" s="92"/>
      <c r="D193" s="116"/>
      <c r="E193" s="92"/>
      <c r="F193" s="121"/>
      <c r="G193" s="108"/>
      <c r="H193" s="108"/>
      <c r="I193" s="108"/>
      <c r="J193" s="108"/>
      <c r="K193" s="108"/>
      <c r="L193" s="108"/>
      <c r="M193" s="108"/>
      <c r="N193" s="108"/>
      <c r="O193" s="121"/>
      <c r="P193" s="108"/>
      <c r="Q193" s="108"/>
      <c r="R193" s="108"/>
      <c r="S193" s="108"/>
      <c r="T193" s="250"/>
      <c r="U193" s="250"/>
      <c r="V193" s="250"/>
      <c r="W193" s="250"/>
      <c r="X193" s="250"/>
      <c r="Y193" s="250"/>
      <c r="Z193" s="108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</row>
    <row r="194" spans="1:49" ht="13.5" customHeight="1">
      <c r="A194" s="92"/>
      <c r="B194" s="92"/>
      <c r="C194" s="92"/>
      <c r="D194" s="116"/>
      <c r="E194" s="92"/>
      <c r="F194" s="121"/>
      <c r="G194" s="108"/>
      <c r="H194" s="108"/>
      <c r="I194" s="108"/>
      <c r="J194" s="108"/>
      <c r="K194" s="108"/>
      <c r="L194" s="108"/>
      <c r="M194" s="108"/>
      <c r="N194" s="108"/>
      <c r="O194" s="121"/>
      <c r="P194" s="108"/>
      <c r="Q194" s="108"/>
      <c r="R194" s="108"/>
      <c r="S194" s="108"/>
      <c r="T194" s="250"/>
      <c r="U194" s="250"/>
      <c r="V194" s="250"/>
      <c r="W194" s="250"/>
      <c r="X194" s="250"/>
      <c r="Y194" s="250"/>
      <c r="Z194" s="108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</row>
    <row r="195" spans="1:49" ht="13.5" customHeight="1">
      <c r="A195" s="92"/>
      <c r="B195" s="92"/>
      <c r="C195" s="92"/>
      <c r="D195" s="116"/>
      <c r="E195" s="92"/>
      <c r="F195" s="121"/>
      <c r="G195" s="108"/>
      <c r="H195" s="108"/>
      <c r="I195" s="108"/>
      <c r="J195" s="108"/>
      <c r="K195" s="108"/>
      <c r="L195" s="108"/>
      <c r="M195" s="108"/>
      <c r="N195" s="108"/>
      <c r="O195" s="121"/>
      <c r="P195" s="108"/>
      <c r="Q195" s="108"/>
      <c r="R195" s="108"/>
      <c r="S195" s="108"/>
      <c r="T195" s="250"/>
      <c r="U195" s="250"/>
      <c r="V195" s="250"/>
      <c r="W195" s="250"/>
      <c r="X195" s="250"/>
      <c r="Y195" s="250"/>
      <c r="Z195" s="108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</row>
    <row r="196" spans="1:49" ht="13.5" customHeight="1">
      <c r="A196" s="92"/>
      <c r="B196" s="92"/>
      <c r="C196" s="92"/>
      <c r="D196" s="116"/>
      <c r="E196" s="92"/>
      <c r="F196" s="121"/>
      <c r="G196" s="108"/>
      <c r="H196" s="108"/>
      <c r="I196" s="108"/>
      <c r="J196" s="108"/>
      <c r="K196" s="108"/>
      <c r="L196" s="108"/>
      <c r="M196" s="108"/>
      <c r="N196" s="108"/>
      <c r="O196" s="121"/>
      <c r="P196" s="108"/>
      <c r="Q196" s="108"/>
      <c r="R196" s="108"/>
      <c r="S196" s="108"/>
      <c r="T196" s="250"/>
      <c r="U196" s="250"/>
      <c r="V196" s="250"/>
      <c r="W196" s="250"/>
      <c r="X196" s="250"/>
      <c r="Y196" s="250"/>
      <c r="Z196" s="108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</row>
    <row r="197" spans="1:49" ht="13.5" customHeight="1">
      <c r="A197" s="92"/>
      <c r="B197" s="92"/>
      <c r="C197" s="92"/>
      <c r="D197" s="116"/>
      <c r="E197" s="92"/>
      <c r="F197" s="121"/>
      <c r="G197" s="108"/>
      <c r="H197" s="108"/>
      <c r="I197" s="108"/>
      <c r="J197" s="108"/>
      <c r="K197" s="108"/>
      <c r="L197" s="108"/>
      <c r="M197" s="108"/>
      <c r="N197" s="108"/>
      <c r="O197" s="121"/>
      <c r="P197" s="108"/>
      <c r="Q197" s="108"/>
      <c r="R197" s="108"/>
      <c r="S197" s="108"/>
      <c r="T197" s="250"/>
      <c r="U197" s="250"/>
      <c r="V197" s="250"/>
      <c r="W197" s="250"/>
      <c r="X197" s="250"/>
      <c r="Y197" s="250"/>
      <c r="Z197" s="108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</row>
    <row r="198" spans="1:49" ht="13.5" customHeight="1">
      <c r="A198" s="92"/>
      <c r="B198" s="92"/>
      <c r="C198" s="92"/>
      <c r="D198" s="116"/>
      <c r="E198" s="92"/>
      <c r="F198" s="121"/>
      <c r="G198" s="108"/>
      <c r="H198" s="108"/>
      <c r="I198" s="108"/>
      <c r="J198" s="108"/>
      <c r="K198" s="108"/>
      <c r="L198" s="108"/>
      <c r="M198" s="108"/>
      <c r="N198" s="108"/>
      <c r="O198" s="121"/>
      <c r="P198" s="108"/>
      <c r="Q198" s="108"/>
      <c r="R198" s="108"/>
      <c r="S198" s="108"/>
      <c r="T198" s="250"/>
      <c r="U198" s="250"/>
      <c r="V198" s="250"/>
      <c r="W198" s="250"/>
      <c r="X198" s="250"/>
      <c r="Y198" s="250"/>
      <c r="Z198" s="108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</row>
    <row r="199" spans="1:49" ht="13.5" customHeight="1">
      <c r="A199" s="92"/>
      <c r="B199" s="92"/>
      <c r="C199" s="92"/>
      <c r="D199" s="116"/>
      <c r="E199" s="92"/>
      <c r="F199" s="121"/>
      <c r="G199" s="108"/>
      <c r="H199" s="108"/>
      <c r="I199" s="108"/>
      <c r="J199" s="108"/>
      <c r="K199" s="108"/>
      <c r="L199" s="108"/>
      <c r="M199" s="108"/>
      <c r="N199" s="108"/>
      <c r="O199" s="121"/>
      <c r="P199" s="108"/>
      <c r="Q199" s="108"/>
      <c r="R199" s="108"/>
      <c r="S199" s="108"/>
      <c r="T199" s="250"/>
      <c r="U199" s="250"/>
      <c r="V199" s="250"/>
      <c r="W199" s="250"/>
      <c r="X199" s="250"/>
      <c r="Y199" s="250"/>
      <c r="Z199" s="108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</row>
    <row r="200" spans="1:49" ht="13.5" customHeight="1">
      <c r="A200" s="92"/>
      <c r="B200" s="92"/>
      <c r="C200" s="92"/>
      <c r="D200" s="116"/>
      <c r="E200" s="92"/>
      <c r="F200" s="121"/>
      <c r="G200" s="108"/>
      <c r="H200" s="108"/>
      <c r="I200" s="108"/>
      <c r="J200" s="108"/>
      <c r="K200" s="108"/>
      <c r="L200" s="108"/>
      <c r="M200" s="108"/>
      <c r="N200" s="108"/>
      <c r="O200" s="121"/>
      <c r="P200" s="108"/>
      <c r="Q200" s="108"/>
      <c r="R200" s="108"/>
      <c r="S200" s="108"/>
      <c r="T200" s="250"/>
      <c r="U200" s="250"/>
      <c r="V200" s="250"/>
      <c r="W200" s="250"/>
      <c r="X200" s="250"/>
      <c r="Y200" s="250"/>
      <c r="Z200" s="108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</row>
    <row r="201" spans="1:49" ht="13.5" customHeight="1">
      <c r="A201" s="92"/>
      <c r="B201" s="92"/>
      <c r="C201" s="92"/>
      <c r="D201" s="116"/>
      <c r="E201" s="92"/>
      <c r="F201" s="121"/>
      <c r="G201" s="108"/>
      <c r="H201" s="108"/>
      <c r="I201" s="108"/>
      <c r="J201" s="108"/>
      <c r="K201" s="108"/>
      <c r="L201" s="108"/>
      <c r="M201" s="108"/>
      <c r="N201" s="108"/>
      <c r="O201" s="121"/>
      <c r="P201" s="108"/>
      <c r="Q201" s="108"/>
      <c r="R201" s="108"/>
      <c r="S201" s="108"/>
      <c r="T201" s="250"/>
      <c r="U201" s="250"/>
      <c r="V201" s="250"/>
      <c r="W201" s="250"/>
      <c r="X201" s="250"/>
      <c r="Y201" s="250"/>
      <c r="Z201" s="108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</row>
    <row r="202" spans="1:49" ht="13.5" customHeight="1">
      <c r="A202" s="92"/>
      <c r="B202" s="92"/>
      <c r="C202" s="92"/>
      <c r="D202" s="116"/>
      <c r="E202" s="92"/>
      <c r="F202" s="121"/>
      <c r="G202" s="108"/>
      <c r="H202" s="108"/>
      <c r="I202" s="108"/>
      <c r="J202" s="108"/>
      <c r="K202" s="108"/>
      <c r="L202" s="108"/>
      <c r="M202" s="108"/>
      <c r="N202" s="108"/>
      <c r="O202" s="121"/>
      <c r="P202" s="108"/>
      <c r="Q202" s="108"/>
      <c r="R202" s="108"/>
      <c r="S202" s="108"/>
      <c r="T202" s="250"/>
      <c r="U202" s="250"/>
      <c r="V202" s="250"/>
      <c r="W202" s="250"/>
      <c r="X202" s="250"/>
      <c r="Y202" s="250"/>
      <c r="Z202" s="108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</row>
    <row r="203" spans="1:49" ht="13.5" customHeight="1">
      <c r="A203" s="92"/>
      <c r="B203" s="92"/>
      <c r="C203" s="92"/>
      <c r="D203" s="116"/>
      <c r="E203" s="92"/>
      <c r="F203" s="121"/>
      <c r="G203" s="108"/>
      <c r="H203" s="108"/>
      <c r="I203" s="108"/>
      <c r="J203" s="108"/>
      <c r="K203" s="108"/>
      <c r="L203" s="108"/>
      <c r="M203" s="108"/>
      <c r="N203" s="108"/>
      <c r="O203" s="121"/>
      <c r="P203" s="108"/>
      <c r="Q203" s="108"/>
      <c r="R203" s="108"/>
      <c r="S203" s="108"/>
      <c r="T203" s="250"/>
      <c r="U203" s="250"/>
      <c r="V203" s="250"/>
      <c r="W203" s="250"/>
      <c r="X203" s="250"/>
      <c r="Y203" s="250"/>
      <c r="Z203" s="108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</row>
    <row r="204" spans="1:49" ht="13.5" customHeight="1">
      <c r="A204" s="92"/>
      <c r="B204" s="92"/>
      <c r="C204" s="92"/>
      <c r="D204" s="116"/>
      <c r="E204" s="92"/>
      <c r="F204" s="121"/>
      <c r="G204" s="108"/>
      <c r="H204" s="108"/>
      <c r="I204" s="108"/>
      <c r="J204" s="108"/>
      <c r="K204" s="108"/>
      <c r="L204" s="108"/>
      <c r="M204" s="108"/>
      <c r="N204" s="108"/>
      <c r="O204" s="121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</row>
    <row r="205" spans="1:49" ht="13.5" customHeight="1">
      <c r="A205" s="92"/>
      <c r="B205" s="92"/>
      <c r="C205" s="92"/>
      <c r="D205" s="116"/>
      <c r="E205" s="92"/>
      <c r="F205" s="121"/>
      <c r="G205" s="108"/>
      <c r="H205" s="108"/>
      <c r="I205" s="108"/>
      <c r="J205" s="108"/>
      <c r="K205" s="108"/>
      <c r="L205" s="108"/>
      <c r="M205" s="108"/>
      <c r="N205" s="108"/>
      <c r="O205" s="121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</row>
    <row r="206" spans="1:49" ht="13.5" customHeight="1">
      <c r="A206" s="92"/>
      <c r="B206" s="92"/>
      <c r="C206" s="92"/>
      <c r="D206" s="116"/>
      <c r="E206" s="92"/>
      <c r="F206" s="121"/>
      <c r="G206" s="108"/>
      <c r="H206" s="108"/>
      <c r="I206" s="108"/>
      <c r="J206" s="108"/>
      <c r="K206" s="108"/>
      <c r="L206" s="108"/>
      <c r="M206" s="108"/>
      <c r="N206" s="108"/>
      <c r="O206" s="121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</row>
    <row r="207" spans="1:49" ht="13.5" customHeight="1">
      <c r="A207" s="92"/>
      <c r="B207" s="92"/>
      <c r="C207" s="92"/>
      <c r="D207" s="116"/>
      <c r="E207" s="92"/>
      <c r="F207" s="121"/>
      <c r="G207" s="108"/>
      <c r="H207" s="108"/>
      <c r="I207" s="108"/>
      <c r="J207" s="108"/>
      <c r="K207" s="108"/>
      <c r="L207" s="108"/>
      <c r="M207" s="108"/>
      <c r="N207" s="108"/>
      <c r="O207" s="121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</row>
    <row r="208" spans="1:49" ht="13.5" customHeight="1">
      <c r="A208" s="92"/>
      <c r="B208" s="92"/>
      <c r="C208" s="92"/>
      <c r="D208" s="116"/>
      <c r="E208" s="92"/>
      <c r="F208" s="121"/>
      <c r="G208" s="108"/>
      <c r="H208" s="108"/>
      <c r="I208" s="108"/>
      <c r="J208" s="108"/>
      <c r="K208" s="108"/>
      <c r="L208" s="108"/>
      <c r="M208" s="108"/>
      <c r="N208" s="108"/>
      <c r="O208" s="121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</row>
    <row r="209" spans="1:49" ht="13.5" customHeight="1">
      <c r="A209" s="92"/>
      <c r="B209" s="92"/>
      <c r="C209" s="92"/>
      <c r="D209" s="116"/>
      <c r="E209" s="92"/>
      <c r="F209" s="121"/>
      <c r="G209" s="108"/>
      <c r="H209" s="108"/>
      <c r="I209" s="108"/>
      <c r="J209" s="108"/>
      <c r="K209" s="108"/>
      <c r="L209" s="108"/>
      <c r="M209" s="108"/>
      <c r="N209" s="108"/>
      <c r="O209" s="121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</row>
    <row r="210" spans="1:49" ht="13.5" customHeight="1">
      <c r="A210" s="92"/>
      <c r="B210" s="92"/>
      <c r="C210" s="92"/>
      <c r="D210" s="116"/>
      <c r="E210" s="92"/>
      <c r="F210" s="121"/>
      <c r="G210" s="108"/>
      <c r="H210" s="108"/>
      <c r="I210" s="108"/>
      <c r="J210" s="108"/>
      <c r="K210" s="108"/>
      <c r="L210" s="108"/>
      <c r="M210" s="108"/>
      <c r="N210" s="108"/>
      <c r="O210" s="121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</row>
    <row r="211" spans="1:49" ht="13.5" customHeight="1">
      <c r="A211" s="92"/>
      <c r="B211" s="92"/>
      <c r="C211" s="92"/>
      <c r="D211" s="116"/>
      <c r="E211" s="92"/>
      <c r="F211" s="121"/>
      <c r="G211" s="108"/>
      <c r="H211" s="108"/>
      <c r="I211" s="108"/>
      <c r="J211" s="108"/>
      <c r="K211" s="108"/>
      <c r="L211" s="108"/>
      <c r="M211" s="108"/>
      <c r="N211" s="108"/>
      <c r="O211" s="121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</row>
    <row r="212" spans="1:49" ht="13.5" customHeight="1">
      <c r="A212" s="92"/>
      <c r="B212" s="92"/>
      <c r="C212" s="92"/>
      <c r="D212" s="116"/>
      <c r="E212" s="92"/>
      <c r="F212" s="121"/>
      <c r="G212" s="108"/>
      <c r="H212" s="108"/>
      <c r="I212" s="108"/>
      <c r="J212" s="108"/>
      <c r="K212" s="108"/>
      <c r="L212" s="108"/>
      <c r="M212" s="108"/>
      <c r="N212" s="108"/>
      <c r="O212" s="121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</row>
    <row r="213" spans="1:49" ht="13.5" customHeight="1">
      <c r="A213" s="92"/>
      <c r="B213" s="92"/>
      <c r="C213" s="92"/>
      <c r="D213" s="116"/>
      <c r="E213" s="92"/>
      <c r="F213" s="121"/>
      <c r="G213" s="108"/>
      <c r="H213" s="108"/>
      <c r="I213" s="108"/>
      <c r="J213" s="108"/>
      <c r="K213" s="108"/>
      <c r="L213" s="108"/>
      <c r="M213" s="108"/>
      <c r="N213" s="108"/>
      <c r="O213" s="121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</row>
    <row r="214" spans="1:49" ht="13.5" customHeight="1">
      <c r="A214" s="92"/>
      <c r="B214" s="92"/>
      <c r="C214" s="92"/>
      <c r="D214" s="116"/>
      <c r="E214" s="92"/>
      <c r="F214" s="121"/>
      <c r="G214" s="108"/>
      <c r="H214" s="108"/>
      <c r="I214" s="108"/>
      <c r="J214" s="108"/>
      <c r="K214" s="108"/>
      <c r="L214" s="108"/>
      <c r="M214" s="108"/>
      <c r="N214" s="108"/>
      <c r="O214" s="121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</row>
    <row r="215" spans="1:49" ht="13.5" customHeight="1">
      <c r="A215" s="92"/>
      <c r="B215" s="92"/>
      <c r="C215" s="92"/>
      <c r="D215" s="116"/>
      <c r="E215" s="92"/>
      <c r="F215" s="121"/>
      <c r="G215" s="108"/>
      <c r="H215" s="108"/>
      <c r="I215" s="108"/>
      <c r="J215" s="108"/>
      <c r="K215" s="108"/>
      <c r="L215" s="108"/>
      <c r="M215" s="108"/>
      <c r="N215" s="108"/>
      <c r="O215" s="121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</row>
    <row r="216" spans="1:49" ht="13.5" customHeight="1">
      <c r="A216" s="92"/>
      <c r="B216" s="92"/>
      <c r="C216" s="92"/>
      <c r="D216" s="116"/>
      <c r="E216" s="92"/>
      <c r="F216" s="121"/>
      <c r="G216" s="108"/>
      <c r="H216" s="108"/>
      <c r="I216" s="108"/>
      <c r="J216" s="108"/>
      <c r="K216" s="108"/>
      <c r="L216" s="108"/>
      <c r="M216" s="108"/>
      <c r="N216" s="108"/>
      <c r="O216" s="121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</row>
    <row r="217" spans="1:49" ht="13.5" customHeight="1">
      <c r="A217" s="92"/>
      <c r="B217" s="92"/>
      <c r="C217" s="92"/>
      <c r="D217" s="116"/>
      <c r="E217" s="92"/>
      <c r="F217" s="121"/>
      <c r="G217" s="108"/>
      <c r="H217" s="108"/>
      <c r="I217" s="108"/>
      <c r="J217" s="108"/>
      <c r="K217" s="108"/>
      <c r="L217" s="108"/>
      <c r="M217" s="108"/>
      <c r="N217" s="108"/>
      <c r="O217" s="121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</row>
    <row r="218" spans="1:49" ht="13.5" customHeight="1">
      <c r="A218" s="92"/>
      <c r="B218" s="92"/>
      <c r="C218" s="92"/>
      <c r="D218" s="116"/>
      <c r="E218" s="92"/>
      <c r="F218" s="121"/>
      <c r="G218" s="108"/>
      <c r="H218" s="108"/>
      <c r="I218" s="108"/>
      <c r="J218" s="108"/>
      <c r="K218" s="108"/>
      <c r="L218" s="108"/>
      <c r="M218" s="108"/>
      <c r="N218" s="108"/>
      <c r="O218" s="121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</row>
    <row r="219" spans="1:49" ht="13.5" customHeight="1">
      <c r="A219" s="92"/>
      <c r="B219" s="92"/>
      <c r="C219" s="92"/>
      <c r="D219" s="116"/>
      <c r="E219" s="92"/>
      <c r="F219" s="121"/>
      <c r="G219" s="108"/>
      <c r="H219" s="108"/>
      <c r="I219" s="108"/>
      <c r="J219" s="108"/>
      <c r="K219" s="108"/>
      <c r="L219" s="108"/>
      <c r="M219" s="108"/>
      <c r="N219" s="108"/>
      <c r="O219" s="121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</row>
    <row r="220" spans="1:49" ht="13.5" customHeight="1">
      <c r="A220" s="92"/>
      <c r="B220" s="92"/>
      <c r="C220" s="92"/>
      <c r="D220" s="116"/>
      <c r="E220" s="92"/>
      <c r="F220" s="121"/>
      <c r="G220" s="108"/>
      <c r="H220" s="108"/>
      <c r="I220" s="108"/>
      <c r="J220" s="108"/>
      <c r="K220" s="108"/>
      <c r="L220" s="108"/>
      <c r="M220" s="108"/>
      <c r="N220" s="108"/>
      <c r="O220" s="121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</row>
    <row r="221" spans="1:49" ht="13.5" customHeight="1">
      <c r="A221" s="92"/>
      <c r="B221" s="92"/>
      <c r="C221" s="92"/>
      <c r="D221" s="116"/>
      <c r="E221" s="92"/>
      <c r="F221" s="121"/>
      <c r="G221" s="108"/>
      <c r="H221" s="108"/>
      <c r="I221" s="108"/>
      <c r="J221" s="108"/>
      <c r="K221" s="108"/>
      <c r="L221" s="108"/>
      <c r="M221" s="108"/>
      <c r="N221" s="108"/>
      <c r="O221" s="121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</row>
    <row r="222" spans="1:49" ht="13.5" customHeight="1">
      <c r="A222" s="92"/>
      <c r="B222" s="92"/>
      <c r="C222" s="92"/>
      <c r="D222" s="116"/>
      <c r="E222" s="92"/>
      <c r="F222" s="121"/>
      <c r="G222" s="108"/>
      <c r="H222" s="108"/>
      <c r="I222" s="108"/>
      <c r="J222" s="108"/>
      <c r="K222" s="108"/>
      <c r="L222" s="108"/>
      <c r="M222" s="108"/>
      <c r="N222" s="108"/>
      <c r="O222" s="121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</row>
    <row r="223" spans="1:49" ht="13.5" customHeight="1">
      <c r="A223" s="92"/>
      <c r="B223" s="92"/>
      <c r="C223" s="92"/>
      <c r="D223" s="116"/>
      <c r="E223" s="92"/>
      <c r="F223" s="121"/>
      <c r="G223" s="108"/>
      <c r="H223" s="108"/>
      <c r="I223" s="108"/>
      <c r="J223" s="108"/>
      <c r="K223" s="108"/>
      <c r="L223" s="108"/>
      <c r="M223" s="108"/>
      <c r="N223" s="108"/>
      <c r="O223" s="121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</row>
    <row r="224" spans="1:49" ht="13.5" customHeight="1">
      <c r="A224" s="92"/>
      <c r="B224" s="92"/>
      <c r="C224" s="92"/>
      <c r="D224" s="116"/>
      <c r="E224" s="92"/>
      <c r="F224" s="121"/>
      <c r="G224" s="108"/>
      <c r="H224" s="108"/>
      <c r="I224" s="108"/>
      <c r="J224" s="108"/>
      <c r="K224" s="108"/>
      <c r="L224" s="108"/>
      <c r="M224" s="108"/>
      <c r="N224" s="108"/>
      <c r="O224" s="121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</row>
    <row r="225" spans="1:49" ht="13.5" customHeight="1">
      <c r="A225" s="92"/>
      <c r="B225" s="92"/>
      <c r="C225" s="92"/>
      <c r="D225" s="116"/>
      <c r="E225" s="92"/>
      <c r="F225" s="121"/>
      <c r="G225" s="108"/>
      <c r="H225" s="108"/>
      <c r="I225" s="108"/>
      <c r="J225" s="108"/>
      <c r="K225" s="108"/>
      <c r="L225" s="108"/>
      <c r="M225" s="108"/>
      <c r="N225" s="108"/>
      <c r="O225" s="121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</row>
    <row r="226" spans="1:49" ht="13.5" customHeight="1">
      <c r="A226" s="92"/>
      <c r="B226" s="92"/>
      <c r="C226" s="92"/>
      <c r="D226" s="116"/>
      <c r="E226" s="92"/>
      <c r="F226" s="121"/>
      <c r="G226" s="108"/>
      <c r="H226" s="108"/>
      <c r="I226" s="108"/>
      <c r="J226" s="108"/>
      <c r="K226" s="108"/>
      <c r="L226" s="108"/>
      <c r="M226" s="108"/>
      <c r="N226" s="108"/>
      <c r="O226" s="121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</row>
    <row r="227" spans="1:49" ht="13.5" customHeight="1">
      <c r="A227" s="92"/>
      <c r="B227" s="92"/>
      <c r="C227" s="92"/>
      <c r="D227" s="116"/>
      <c r="E227" s="92"/>
      <c r="F227" s="121"/>
      <c r="G227" s="108"/>
      <c r="H227" s="108"/>
      <c r="I227" s="108"/>
      <c r="J227" s="108"/>
      <c r="K227" s="108"/>
      <c r="L227" s="108"/>
      <c r="M227" s="108"/>
      <c r="N227" s="108"/>
      <c r="O227" s="121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</row>
    <row r="228" spans="1:49" ht="13.5" customHeight="1">
      <c r="A228" s="92"/>
      <c r="B228" s="92"/>
      <c r="C228" s="92"/>
      <c r="D228" s="116"/>
      <c r="E228" s="92"/>
      <c r="F228" s="121"/>
      <c r="G228" s="108"/>
      <c r="H228" s="108"/>
      <c r="I228" s="108"/>
      <c r="J228" s="108"/>
      <c r="K228" s="108"/>
      <c r="L228" s="108"/>
      <c r="M228" s="108"/>
      <c r="N228" s="108"/>
      <c r="O228" s="121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</row>
    <row r="229" spans="1:49" ht="13.5" customHeight="1">
      <c r="A229" s="92"/>
      <c r="B229" s="92"/>
      <c r="C229" s="92"/>
      <c r="D229" s="116"/>
      <c r="E229" s="92"/>
      <c r="F229" s="121"/>
      <c r="G229" s="108"/>
      <c r="H229" s="108"/>
      <c r="I229" s="108"/>
      <c r="J229" s="108"/>
      <c r="K229" s="108"/>
      <c r="L229" s="108"/>
      <c r="M229" s="108"/>
      <c r="N229" s="108"/>
      <c r="O229" s="121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</row>
    <row r="230" spans="1:49" ht="13.5" customHeight="1">
      <c r="A230" s="92"/>
      <c r="B230" s="92"/>
      <c r="C230" s="92"/>
      <c r="D230" s="116"/>
      <c r="E230" s="92"/>
      <c r="F230" s="121"/>
      <c r="G230" s="108"/>
      <c r="H230" s="108"/>
      <c r="I230" s="108"/>
      <c r="J230" s="108"/>
      <c r="K230" s="108"/>
      <c r="L230" s="108"/>
      <c r="M230" s="108"/>
      <c r="N230" s="108"/>
      <c r="O230" s="121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</row>
    <row r="231" spans="1:49" ht="13.5" customHeight="1">
      <c r="A231" s="92"/>
      <c r="B231" s="92"/>
      <c r="C231" s="92"/>
      <c r="D231" s="116"/>
      <c r="E231" s="92"/>
      <c r="F231" s="121"/>
      <c r="G231" s="108"/>
      <c r="H231" s="108"/>
      <c r="I231" s="108"/>
      <c r="J231" s="108"/>
      <c r="K231" s="108"/>
      <c r="L231" s="108"/>
      <c r="M231" s="108"/>
      <c r="N231" s="108"/>
      <c r="O231" s="121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</row>
    <row r="232" spans="1:49" ht="13.5" customHeight="1">
      <c r="A232" s="92"/>
      <c r="B232" s="92"/>
      <c r="C232" s="92"/>
      <c r="D232" s="116"/>
      <c r="E232" s="92"/>
      <c r="F232" s="121"/>
      <c r="G232" s="108"/>
      <c r="H232" s="108"/>
      <c r="I232" s="108"/>
      <c r="J232" s="108"/>
      <c r="K232" s="108"/>
      <c r="L232" s="108"/>
      <c r="M232" s="108"/>
      <c r="N232" s="108"/>
      <c r="O232" s="121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</row>
    <row r="233" spans="1:49" ht="13.5" customHeight="1">
      <c r="A233" s="92"/>
      <c r="B233" s="92"/>
      <c r="C233" s="92"/>
      <c r="D233" s="116"/>
      <c r="E233" s="92"/>
      <c r="F233" s="121"/>
      <c r="G233" s="108"/>
      <c r="H233" s="108"/>
      <c r="I233" s="108"/>
      <c r="J233" s="108"/>
      <c r="K233" s="108"/>
      <c r="L233" s="108"/>
      <c r="M233" s="108"/>
      <c r="N233" s="108"/>
      <c r="O233" s="121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</row>
    <row r="234" spans="1:49" ht="13.5" customHeight="1">
      <c r="A234" s="92"/>
      <c r="B234" s="92"/>
      <c r="C234" s="92"/>
      <c r="D234" s="116"/>
      <c r="E234" s="92"/>
      <c r="F234" s="121"/>
      <c r="G234" s="108"/>
      <c r="H234" s="108"/>
      <c r="I234" s="108"/>
      <c r="J234" s="108"/>
      <c r="K234" s="108"/>
      <c r="L234" s="108"/>
      <c r="M234" s="108"/>
      <c r="N234" s="108"/>
      <c r="O234" s="121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</row>
    <row r="235" spans="1:49" ht="13.5" customHeight="1">
      <c r="A235" s="92"/>
      <c r="B235" s="92"/>
      <c r="C235" s="92"/>
      <c r="D235" s="116"/>
      <c r="E235" s="92"/>
      <c r="F235" s="121"/>
      <c r="G235" s="108"/>
      <c r="H235" s="108"/>
      <c r="I235" s="108"/>
      <c r="J235" s="108"/>
      <c r="K235" s="108"/>
      <c r="L235" s="108"/>
      <c r="M235" s="108"/>
      <c r="N235" s="108"/>
      <c r="O235" s="121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</row>
    <row r="236" spans="1:49" ht="13.5" customHeight="1">
      <c r="A236" s="92"/>
      <c r="B236" s="92"/>
      <c r="C236" s="92"/>
      <c r="D236" s="116"/>
      <c r="E236" s="92"/>
      <c r="F236" s="121"/>
      <c r="G236" s="108"/>
      <c r="H236" s="108"/>
      <c r="I236" s="108"/>
      <c r="J236" s="108"/>
      <c r="K236" s="108"/>
      <c r="L236" s="108"/>
      <c r="M236" s="108"/>
      <c r="N236" s="108"/>
      <c r="O236" s="121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</row>
    <row r="237" spans="1:49" ht="13.5" customHeight="1">
      <c r="A237" s="92"/>
      <c r="B237" s="92"/>
      <c r="C237" s="92"/>
      <c r="D237" s="116"/>
      <c r="E237" s="92"/>
      <c r="F237" s="121"/>
      <c r="G237" s="108"/>
      <c r="H237" s="108"/>
      <c r="I237" s="108"/>
      <c r="J237" s="108"/>
      <c r="K237" s="108"/>
      <c r="L237" s="108"/>
      <c r="M237" s="108"/>
      <c r="N237" s="108"/>
      <c r="O237" s="121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</row>
    <row r="238" spans="1:49" ht="13.5" customHeight="1">
      <c r="A238" s="92"/>
      <c r="B238" s="92"/>
      <c r="C238" s="92"/>
      <c r="D238" s="116"/>
      <c r="E238" s="92"/>
      <c r="F238" s="121"/>
      <c r="G238" s="108"/>
      <c r="H238" s="108"/>
      <c r="I238" s="108"/>
      <c r="J238" s="108"/>
      <c r="K238" s="108"/>
      <c r="L238" s="108"/>
      <c r="M238" s="108"/>
      <c r="N238" s="108"/>
      <c r="O238" s="121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</row>
    <row r="239" spans="1:49" ht="13.5" customHeight="1">
      <c r="A239" s="92"/>
      <c r="B239" s="92"/>
      <c r="C239" s="92"/>
      <c r="D239" s="116"/>
      <c r="E239" s="92"/>
      <c r="F239" s="121"/>
      <c r="G239" s="108"/>
      <c r="H239" s="108"/>
      <c r="I239" s="108"/>
      <c r="J239" s="108"/>
      <c r="K239" s="108"/>
      <c r="L239" s="108"/>
      <c r="M239" s="108"/>
      <c r="N239" s="108"/>
      <c r="O239" s="121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</row>
    <row r="240" spans="1:49" ht="13.5" customHeight="1">
      <c r="A240" s="92"/>
      <c r="B240" s="92"/>
      <c r="C240" s="92"/>
      <c r="D240" s="116"/>
      <c r="E240" s="92"/>
      <c r="F240" s="121"/>
      <c r="G240" s="108"/>
      <c r="H240" s="108"/>
      <c r="I240" s="108"/>
      <c r="J240" s="108"/>
      <c r="K240" s="108"/>
      <c r="L240" s="108"/>
      <c r="M240" s="108"/>
      <c r="N240" s="108"/>
      <c r="O240" s="121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</row>
    <row r="241" spans="1:49" ht="13.5" customHeight="1">
      <c r="A241" s="92"/>
      <c r="B241" s="92"/>
      <c r="C241" s="92"/>
      <c r="D241" s="116"/>
      <c r="E241" s="92"/>
      <c r="F241" s="121"/>
      <c r="G241" s="108"/>
      <c r="H241" s="108"/>
      <c r="I241" s="108"/>
      <c r="J241" s="108"/>
      <c r="K241" s="108"/>
      <c r="L241" s="108"/>
      <c r="M241" s="108"/>
      <c r="N241" s="108"/>
      <c r="O241" s="121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</row>
    <row r="242" spans="1:49" ht="13.5" customHeight="1">
      <c r="A242" s="92"/>
      <c r="B242" s="92"/>
      <c r="C242" s="92"/>
      <c r="D242" s="116"/>
      <c r="E242" s="92"/>
      <c r="F242" s="121"/>
      <c r="G242" s="108"/>
      <c r="H242" s="108"/>
      <c r="I242" s="108"/>
      <c r="J242" s="108"/>
      <c r="K242" s="108"/>
      <c r="L242" s="108"/>
      <c r="M242" s="108"/>
      <c r="N242" s="108"/>
      <c r="O242" s="121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</row>
    <row r="243" spans="1:49" ht="13.5" customHeight="1">
      <c r="A243" s="92"/>
      <c r="B243" s="92"/>
      <c r="C243" s="92"/>
      <c r="D243" s="116"/>
      <c r="E243" s="92"/>
      <c r="F243" s="121"/>
      <c r="G243" s="108"/>
      <c r="H243" s="108"/>
      <c r="I243" s="108"/>
      <c r="J243" s="108"/>
      <c r="K243" s="108"/>
      <c r="L243" s="108"/>
      <c r="M243" s="108"/>
      <c r="N243" s="108"/>
      <c r="O243" s="121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</row>
    <row r="244" spans="1:49" ht="13.5" customHeight="1">
      <c r="A244" s="92"/>
      <c r="B244" s="92"/>
      <c r="C244" s="92"/>
      <c r="D244" s="116"/>
      <c r="E244" s="92"/>
      <c r="F244" s="121"/>
      <c r="G244" s="108"/>
      <c r="H244" s="108"/>
      <c r="I244" s="108"/>
      <c r="J244" s="108"/>
      <c r="K244" s="108"/>
      <c r="L244" s="108"/>
      <c r="M244" s="108"/>
      <c r="N244" s="108"/>
      <c r="O244" s="121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</row>
    <row r="245" spans="1:49" ht="13.5" customHeight="1">
      <c r="A245" s="92"/>
      <c r="B245" s="92"/>
      <c r="C245" s="92"/>
      <c r="D245" s="116"/>
      <c r="E245" s="92"/>
      <c r="F245" s="121"/>
      <c r="G245" s="108"/>
      <c r="H245" s="108"/>
      <c r="I245" s="108"/>
      <c r="J245" s="108"/>
      <c r="K245" s="108"/>
      <c r="L245" s="108"/>
      <c r="M245" s="108"/>
      <c r="N245" s="108"/>
      <c r="O245" s="121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</row>
    <row r="246" spans="1:49" ht="13.5" customHeight="1">
      <c r="A246" s="92"/>
      <c r="B246" s="92"/>
      <c r="C246" s="92"/>
      <c r="D246" s="116"/>
      <c r="E246" s="92"/>
      <c r="F246" s="121"/>
      <c r="G246" s="108"/>
      <c r="H246" s="108"/>
      <c r="I246" s="108"/>
      <c r="J246" s="108"/>
      <c r="K246" s="108"/>
      <c r="L246" s="108"/>
      <c r="M246" s="108"/>
      <c r="N246" s="108"/>
      <c r="O246" s="121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</row>
    <row r="247" spans="1:49" ht="13.5" customHeight="1">
      <c r="A247" s="92"/>
      <c r="B247" s="92"/>
      <c r="C247" s="92"/>
      <c r="D247" s="116"/>
      <c r="E247" s="92"/>
      <c r="F247" s="121"/>
      <c r="G247" s="108"/>
      <c r="H247" s="108"/>
      <c r="I247" s="108"/>
      <c r="J247" s="108"/>
      <c r="K247" s="108"/>
      <c r="L247" s="108"/>
      <c r="M247" s="108"/>
      <c r="N247" s="108"/>
      <c r="O247" s="121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</row>
    <row r="248" spans="1:49" ht="13.5" customHeight="1">
      <c r="A248" s="92"/>
      <c r="B248" s="92"/>
      <c r="C248" s="92"/>
      <c r="D248" s="116"/>
      <c r="E248" s="92"/>
      <c r="F248" s="121"/>
      <c r="G248" s="108"/>
      <c r="H248" s="108"/>
      <c r="I248" s="108"/>
      <c r="J248" s="108"/>
      <c r="K248" s="108"/>
      <c r="L248" s="108"/>
      <c r="M248" s="108"/>
      <c r="N248" s="108"/>
      <c r="O248" s="121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</row>
    <row r="249" spans="1:49" ht="13.5" customHeight="1">
      <c r="A249" s="92"/>
      <c r="B249" s="92"/>
      <c r="C249" s="92"/>
      <c r="D249" s="116"/>
      <c r="E249" s="92"/>
      <c r="F249" s="121"/>
      <c r="G249" s="108"/>
      <c r="H249" s="108"/>
      <c r="I249" s="108"/>
      <c r="J249" s="108"/>
      <c r="K249" s="108"/>
      <c r="L249" s="108"/>
      <c r="M249" s="108"/>
      <c r="N249" s="108"/>
      <c r="O249" s="121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</row>
    <row r="250" spans="1:49" ht="13.5" customHeight="1">
      <c r="A250" s="92"/>
      <c r="B250" s="92"/>
      <c r="C250" s="92"/>
      <c r="D250" s="116"/>
      <c r="E250" s="92"/>
      <c r="F250" s="121"/>
      <c r="G250" s="108"/>
      <c r="H250" s="108"/>
      <c r="I250" s="108"/>
      <c r="J250" s="108"/>
      <c r="K250" s="108"/>
      <c r="L250" s="108"/>
      <c r="M250" s="108"/>
      <c r="N250" s="108"/>
      <c r="O250" s="121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</row>
    <row r="251" spans="1:49" ht="13.5" customHeight="1">
      <c r="A251" s="92"/>
      <c r="B251" s="92"/>
      <c r="C251" s="92"/>
      <c r="D251" s="116"/>
      <c r="E251" s="92"/>
      <c r="F251" s="121"/>
      <c r="G251" s="108"/>
      <c r="H251" s="108"/>
      <c r="I251" s="108"/>
      <c r="J251" s="108"/>
      <c r="K251" s="108"/>
      <c r="L251" s="108"/>
      <c r="M251" s="108"/>
      <c r="N251" s="108"/>
      <c r="O251" s="121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</row>
    <row r="252" spans="1:49" ht="13.5" customHeight="1">
      <c r="A252" s="92"/>
      <c r="B252" s="92"/>
      <c r="C252" s="92"/>
      <c r="D252" s="116"/>
      <c r="E252" s="92"/>
      <c r="F252" s="121"/>
      <c r="G252" s="108"/>
      <c r="H252" s="108"/>
      <c r="I252" s="108"/>
      <c r="J252" s="108"/>
      <c r="K252" s="108"/>
      <c r="L252" s="108"/>
      <c r="M252" s="108"/>
      <c r="N252" s="108"/>
      <c r="O252" s="121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</row>
    <row r="253" spans="1:49" ht="13.5" customHeight="1">
      <c r="A253" s="92"/>
      <c r="B253" s="92"/>
      <c r="C253" s="92"/>
      <c r="D253" s="116"/>
      <c r="E253" s="92"/>
      <c r="F253" s="121"/>
      <c r="G253" s="108"/>
      <c r="H253" s="108"/>
      <c r="I253" s="108"/>
      <c r="J253" s="108"/>
      <c r="K253" s="108"/>
      <c r="L253" s="108"/>
      <c r="M253" s="108"/>
      <c r="N253" s="108"/>
      <c r="O253" s="121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</row>
    <row r="254" spans="1:49" ht="13.5" customHeight="1">
      <c r="A254" s="92"/>
      <c r="B254" s="92"/>
      <c r="C254" s="92"/>
      <c r="D254" s="116"/>
      <c r="E254" s="92"/>
      <c r="F254" s="121"/>
      <c r="G254" s="108"/>
      <c r="H254" s="108"/>
      <c r="I254" s="108"/>
      <c r="J254" s="108"/>
      <c r="K254" s="108"/>
      <c r="L254" s="108"/>
      <c r="M254" s="108"/>
      <c r="N254" s="108"/>
      <c r="O254" s="121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</row>
    <row r="255" spans="1:49" ht="13.5" customHeight="1">
      <c r="A255" s="92"/>
      <c r="B255" s="92"/>
      <c r="C255" s="92"/>
      <c r="D255" s="116"/>
      <c r="E255" s="92"/>
      <c r="F255" s="121"/>
      <c r="G255" s="108"/>
      <c r="H255" s="108"/>
      <c r="I255" s="108"/>
      <c r="J255" s="108"/>
      <c r="K255" s="108"/>
      <c r="L255" s="108"/>
      <c r="M255" s="108"/>
      <c r="N255" s="108"/>
      <c r="O255" s="121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</row>
    <row r="256" spans="1:49" ht="13.5" customHeight="1">
      <c r="A256" s="92"/>
      <c r="B256" s="92"/>
      <c r="C256" s="92"/>
      <c r="D256" s="116"/>
      <c r="E256" s="92"/>
      <c r="F256" s="121"/>
      <c r="G256" s="108"/>
      <c r="H256" s="108"/>
      <c r="I256" s="108"/>
      <c r="J256" s="108"/>
      <c r="K256" s="108"/>
      <c r="L256" s="108"/>
      <c r="M256" s="108"/>
      <c r="N256" s="108"/>
      <c r="O256" s="121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</row>
    <row r="257" spans="1:49" ht="13.5" customHeight="1">
      <c r="A257" s="92"/>
      <c r="B257" s="92"/>
      <c r="C257" s="92"/>
      <c r="D257" s="116"/>
      <c r="E257" s="92"/>
      <c r="F257" s="121"/>
      <c r="G257" s="108"/>
      <c r="H257" s="108"/>
      <c r="I257" s="108"/>
      <c r="J257" s="108"/>
      <c r="K257" s="108"/>
      <c r="L257" s="108"/>
      <c r="M257" s="108"/>
      <c r="N257" s="108"/>
      <c r="O257" s="121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</row>
    <row r="258" spans="1:49" ht="13.5" customHeight="1">
      <c r="A258" s="92"/>
      <c r="B258" s="92"/>
      <c r="C258" s="92"/>
      <c r="D258" s="116"/>
      <c r="E258" s="92"/>
      <c r="F258" s="121"/>
      <c r="G258" s="108"/>
      <c r="H258" s="108"/>
      <c r="I258" s="108"/>
      <c r="J258" s="108"/>
      <c r="K258" s="108"/>
      <c r="L258" s="108"/>
      <c r="M258" s="108"/>
      <c r="N258" s="108"/>
      <c r="O258" s="121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</row>
    <row r="259" spans="1:49" ht="13.5" customHeight="1">
      <c r="A259" s="92"/>
      <c r="B259" s="92"/>
      <c r="C259" s="92"/>
      <c r="D259" s="116"/>
      <c r="E259" s="92"/>
      <c r="F259" s="121"/>
      <c r="G259" s="108"/>
      <c r="H259" s="108"/>
      <c r="I259" s="108"/>
      <c r="J259" s="108"/>
      <c r="K259" s="108"/>
      <c r="L259" s="108"/>
      <c r="M259" s="108"/>
      <c r="N259" s="108"/>
      <c r="O259" s="121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</row>
    <row r="260" spans="1:49" ht="13.5" customHeight="1">
      <c r="A260" s="92"/>
      <c r="B260" s="92"/>
      <c r="C260" s="92"/>
      <c r="D260" s="116"/>
      <c r="E260" s="92"/>
      <c r="F260" s="121"/>
      <c r="G260" s="108"/>
      <c r="H260" s="108"/>
      <c r="I260" s="108"/>
      <c r="J260" s="108"/>
      <c r="K260" s="108"/>
      <c r="L260" s="108"/>
      <c r="M260" s="108"/>
      <c r="N260" s="108"/>
      <c r="O260" s="121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</row>
    <row r="261" spans="1:49" ht="13.5" customHeight="1">
      <c r="A261" s="92"/>
      <c r="B261" s="92"/>
      <c r="C261" s="92"/>
      <c r="D261" s="116"/>
      <c r="E261" s="92"/>
      <c r="F261" s="121"/>
      <c r="G261" s="108"/>
      <c r="H261" s="108"/>
      <c r="I261" s="108"/>
      <c r="J261" s="108"/>
      <c r="K261" s="108"/>
      <c r="L261" s="108"/>
      <c r="M261" s="108"/>
      <c r="N261" s="108"/>
      <c r="O261" s="121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</row>
    <row r="262" spans="1:49" ht="13.5" customHeight="1">
      <c r="A262" s="92"/>
      <c r="B262" s="92"/>
      <c r="C262" s="92"/>
      <c r="D262" s="116"/>
      <c r="E262" s="92"/>
      <c r="F262" s="121"/>
      <c r="G262" s="108"/>
      <c r="H262" s="108"/>
      <c r="I262" s="108"/>
      <c r="J262" s="108"/>
      <c r="K262" s="108"/>
      <c r="L262" s="108"/>
      <c r="M262" s="108"/>
      <c r="N262" s="108"/>
      <c r="O262" s="121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</row>
    <row r="263" spans="1:49" ht="13.5" customHeight="1">
      <c r="A263" s="92"/>
      <c r="B263" s="92"/>
      <c r="C263" s="92"/>
      <c r="D263" s="116"/>
      <c r="E263" s="92"/>
      <c r="F263" s="121"/>
      <c r="G263" s="108"/>
      <c r="H263" s="108"/>
      <c r="I263" s="108"/>
      <c r="J263" s="108"/>
      <c r="K263" s="108"/>
      <c r="L263" s="108"/>
      <c r="M263" s="108"/>
      <c r="N263" s="108"/>
      <c r="O263" s="121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</row>
    <row r="264" spans="1:49" ht="13.5" customHeight="1">
      <c r="A264" s="92"/>
      <c r="B264" s="92"/>
      <c r="C264" s="92"/>
      <c r="D264" s="116"/>
      <c r="E264" s="92"/>
      <c r="F264" s="121"/>
      <c r="G264" s="108"/>
      <c r="H264" s="108"/>
      <c r="I264" s="108"/>
      <c r="J264" s="108"/>
      <c r="K264" s="108"/>
      <c r="L264" s="108"/>
      <c r="M264" s="108"/>
      <c r="N264" s="108"/>
      <c r="O264" s="121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</row>
    <row r="265" spans="1:49" ht="13.5" customHeight="1">
      <c r="A265" s="92"/>
      <c r="B265" s="92"/>
      <c r="C265" s="92"/>
      <c r="D265" s="116"/>
      <c r="E265" s="92"/>
      <c r="F265" s="121"/>
      <c r="G265" s="108"/>
      <c r="H265" s="108"/>
      <c r="I265" s="108"/>
      <c r="J265" s="108"/>
      <c r="K265" s="108"/>
      <c r="L265" s="108"/>
      <c r="M265" s="108"/>
      <c r="N265" s="108"/>
      <c r="O265" s="121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</row>
    <row r="266" spans="1:49" ht="13.5" customHeight="1">
      <c r="A266" s="92"/>
      <c r="B266" s="92"/>
      <c r="C266" s="92"/>
      <c r="D266" s="116"/>
      <c r="E266" s="92"/>
      <c r="F266" s="121"/>
      <c r="G266" s="108"/>
      <c r="H266" s="108"/>
      <c r="I266" s="108"/>
      <c r="J266" s="108"/>
      <c r="K266" s="108"/>
      <c r="L266" s="108"/>
      <c r="M266" s="108"/>
      <c r="N266" s="108"/>
      <c r="O266" s="121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</row>
    <row r="267" spans="1:49" ht="13.5" customHeight="1">
      <c r="A267" s="92"/>
      <c r="B267" s="92"/>
      <c r="C267" s="92"/>
      <c r="D267" s="116"/>
      <c r="E267" s="92"/>
      <c r="F267" s="121"/>
      <c r="G267" s="108"/>
      <c r="H267" s="108"/>
      <c r="I267" s="108"/>
      <c r="J267" s="108"/>
      <c r="K267" s="108"/>
      <c r="L267" s="108"/>
      <c r="M267" s="108"/>
      <c r="N267" s="108"/>
      <c r="O267" s="121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</row>
    <row r="268" spans="1:49" ht="13.5" customHeight="1">
      <c r="A268" s="92"/>
      <c r="B268" s="92"/>
      <c r="C268" s="92"/>
      <c r="D268" s="116"/>
      <c r="E268" s="92"/>
      <c r="F268" s="121"/>
      <c r="G268" s="108"/>
      <c r="H268" s="108"/>
      <c r="I268" s="108"/>
      <c r="J268" s="108"/>
      <c r="K268" s="108"/>
      <c r="L268" s="108"/>
      <c r="M268" s="108"/>
      <c r="N268" s="108"/>
      <c r="O268" s="121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</row>
    <row r="269" spans="1:49" ht="13.5" customHeight="1">
      <c r="A269" s="92"/>
      <c r="B269" s="92"/>
      <c r="C269" s="92"/>
      <c r="D269" s="116"/>
      <c r="E269" s="92"/>
      <c r="F269" s="121"/>
      <c r="G269" s="108"/>
      <c r="H269" s="108"/>
      <c r="I269" s="108"/>
      <c r="J269" s="108"/>
      <c r="K269" s="108"/>
      <c r="L269" s="108"/>
      <c r="M269" s="108"/>
      <c r="N269" s="108"/>
      <c r="O269" s="121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</row>
    <row r="270" spans="1:49" ht="13.5" customHeight="1">
      <c r="A270" s="92"/>
      <c r="B270" s="92"/>
      <c r="C270" s="92"/>
      <c r="D270" s="116"/>
      <c r="E270" s="92"/>
      <c r="F270" s="121"/>
      <c r="G270" s="108"/>
      <c r="H270" s="108"/>
      <c r="I270" s="108"/>
      <c r="J270" s="108"/>
      <c r="K270" s="108"/>
      <c r="L270" s="108"/>
      <c r="M270" s="108"/>
      <c r="N270" s="108"/>
      <c r="O270" s="121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</row>
    <row r="271" spans="1:49" ht="13.5" customHeight="1">
      <c r="A271" s="92"/>
      <c r="B271" s="92"/>
      <c r="C271" s="92"/>
      <c r="D271" s="116"/>
      <c r="E271" s="92"/>
      <c r="F271" s="121"/>
      <c r="G271" s="108"/>
      <c r="H271" s="108"/>
      <c r="I271" s="108"/>
      <c r="J271" s="108"/>
      <c r="K271" s="108"/>
      <c r="L271" s="108"/>
      <c r="M271" s="108"/>
      <c r="N271" s="108"/>
      <c r="O271" s="121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</row>
    <row r="272" spans="1:49" ht="13.5" customHeight="1">
      <c r="A272" s="92"/>
      <c r="B272" s="92"/>
      <c r="C272" s="92"/>
      <c r="D272" s="116"/>
      <c r="E272" s="92"/>
      <c r="F272" s="121"/>
      <c r="G272" s="108"/>
      <c r="H272" s="108"/>
      <c r="I272" s="108"/>
      <c r="J272" s="108"/>
      <c r="K272" s="108"/>
      <c r="L272" s="108"/>
      <c r="M272" s="108"/>
      <c r="N272" s="108"/>
      <c r="O272" s="121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</row>
    <row r="273" spans="1:49" ht="13.5" customHeight="1">
      <c r="A273" s="92"/>
      <c r="B273" s="92"/>
      <c r="C273" s="92"/>
      <c r="D273" s="116"/>
      <c r="E273" s="92"/>
      <c r="F273" s="121"/>
      <c r="G273" s="108"/>
      <c r="H273" s="108"/>
      <c r="I273" s="108"/>
      <c r="J273" s="108"/>
      <c r="K273" s="108"/>
      <c r="L273" s="108"/>
      <c r="M273" s="108"/>
      <c r="N273" s="108"/>
      <c r="O273" s="121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</row>
    <row r="274" spans="1:49" ht="13.5" customHeight="1">
      <c r="A274" s="92"/>
      <c r="B274" s="92"/>
      <c r="C274" s="92"/>
      <c r="D274" s="116"/>
      <c r="E274" s="92"/>
      <c r="F274" s="121"/>
      <c r="G274" s="108"/>
      <c r="H274" s="108"/>
      <c r="I274" s="108"/>
      <c r="J274" s="108"/>
      <c r="K274" s="108"/>
      <c r="L274" s="108"/>
      <c r="M274" s="108"/>
      <c r="N274" s="108"/>
      <c r="O274" s="121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</row>
    <row r="275" spans="1:49" ht="13.5" customHeight="1">
      <c r="A275" s="92"/>
      <c r="B275" s="92"/>
      <c r="C275" s="92"/>
      <c r="D275" s="116"/>
      <c r="E275" s="92"/>
      <c r="F275" s="121"/>
      <c r="G275" s="108"/>
      <c r="H275" s="108"/>
      <c r="I275" s="108"/>
      <c r="J275" s="108"/>
      <c r="K275" s="108"/>
      <c r="L275" s="108"/>
      <c r="M275" s="108"/>
      <c r="N275" s="108"/>
      <c r="O275" s="121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</row>
    <row r="276" spans="1:49" ht="13.5" customHeight="1">
      <c r="A276" s="92"/>
      <c r="B276" s="92"/>
      <c r="C276" s="92"/>
      <c r="D276" s="116"/>
      <c r="E276" s="92"/>
      <c r="F276" s="121"/>
      <c r="G276" s="108"/>
      <c r="H276" s="108"/>
      <c r="I276" s="108"/>
      <c r="J276" s="108"/>
      <c r="K276" s="108"/>
      <c r="L276" s="108"/>
      <c r="M276" s="108"/>
      <c r="N276" s="108"/>
      <c r="O276" s="121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</row>
    <row r="277" spans="1:49" ht="13.5" customHeight="1">
      <c r="A277" s="92"/>
      <c r="B277" s="92"/>
      <c r="C277" s="92"/>
      <c r="D277" s="116"/>
      <c r="E277" s="92"/>
      <c r="F277" s="121"/>
      <c r="G277" s="108"/>
      <c r="H277" s="108"/>
      <c r="I277" s="108"/>
      <c r="J277" s="108"/>
      <c r="K277" s="108"/>
      <c r="L277" s="108"/>
      <c r="M277" s="108"/>
      <c r="N277" s="108"/>
      <c r="O277" s="121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</row>
    <row r="278" spans="1:49" ht="13.5" customHeight="1">
      <c r="A278" s="92"/>
      <c r="B278" s="92"/>
      <c r="C278" s="92"/>
      <c r="D278" s="116"/>
      <c r="E278" s="92"/>
      <c r="F278" s="121"/>
      <c r="G278" s="108"/>
      <c r="H278" s="108"/>
      <c r="I278" s="108"/>
      <c r="J278" s="108"/>
      <c r="K278" s="108"/>
      <c r="L278" s="108"/>
      <c r="M278" s="108"/>
      <c r="N278" s="108"/>
      <c r="O278" s="121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</row>
    <row r="279" spans="1:49" ht="13.5" customHeight="1">
      <c r="A279" s="92"/>
      <c r="B279" s="92"/>
      <c r="C279" s="92"/>
      <c r="D279" s="116"/>
      <c r="E279" s="92"/>
      <c r="F279" s="121"/>
      <c r="G279" s="108"/>
      <c r="H279" s="108"/>
      <c r="I279" s="108"/>
      <c r="J279" s="108"/>
      <c r="K279" s="108"/>
      <c r="L279" s="108"/>
      <c r="M279" s="108"/>
      <c r="N279" s="108"/>
      <c r="O279" s="121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</row>
    <row r="280" spans="1:49" ht="13.5" customHeight="1">
      <c r="A280" s="92"/>
      <c r="B280" s="92"/>
      <c r="C280" s="92"/>
      <c r="D280" s="116"/>
      <c r="E280" s="92"/>
      <c r="F280" s="121"/>
      <c r="G280" s="108"/>
      <c r="H280" s="108"/>
      <c r="I280" s="108"/>
      <c r="J280" s="108"/>
      <c r="K280" s="108"/>
      <c r="L280" s="108"/>
      <c r="M280" s="108"/>
      <c r="N280" s="108"/>
      <c r="O280" s="121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</row>
    <row r="281" spans="1:49" ht="13.5" customHeight="1">
      <c r="A281" s="92"/>
      <c r="B281" s="92"/>
      <c r="C281" s="92"/>
      <c r="D281" s="116"/>
      <c r="E281" s="92"/>
      <c r="F281" s="121"/>
      <c r="G281" s="108"/>
      <c r="H281" s="108"/>
      <c r="I281" s="108"/>
      <c r="J281" s="108"/>
      <c r="K281" s="108"/>
      <c r="L281" s="108"/>
      <c r="M281" s="108"/>
      <c r="N281" s="108"/>
      <c r="O281" s="121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</row>
    <row r="282" spans="1:49" ht="13.5" customHeight="1">
      <c r="A282" s="92"/>
      <c r="B282" s="92"/>
      <c r="C282" s="92"/>
      <c r="D282" s="116"/>
      <c r="E282" s="92"/>
      <c r="F282" s="121"/>
      <c r="G282" s="108"/>
      <c r="H282" s="108"/>
      <c r="I282" s="108"/>
      <c r="J282" s="108"/>
      <c r="K282" s="108"/>
      <c r="L282" s="108"/>
      <c r="M282" s="108"/>
      <c r="N282" s="108"/>
      <c r="O282" s="121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</row>
    <row r="283" spans="1:49" ht="13.5" customHeight="1">
      <c r="A283" s="92"/>
      <c r="B283" s="92"/>
      <c r="C283" s="92"/>
      <c r="D283" s="116"/>
      <c r="E283" s="92"/>
      <c r="F283" s="121"/>
      <c r="G283" s="108"/>
      <c r="H283" s="108"/>
      <c r="I283" s="108"/>
      <c r="J283" s="108"/>
      <c r="K283" s="108"/>
      <c r="L283" s="108"/>
      <c r="M283" s="108"/>
      <c r="N283" s="108"/>
      <c r="O283" s="121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</row>
    <row r="284" spans="1:49" ht="13.5" customHeight="1">
      <c r="A284" s="92"/>
      <c r="B284" s="92"/>
      <c r="C284" s="92"/>
      <c r="D284" s="116"/>
      <c r="E284" s="92"/>
      <c r="F284" s="121"/>
      <c r="G284" s="108"/>
      <c r="H284" s="108"/>
      <c r="I284" s="108"/>
      <c r="J284" s="108"/>
      <c r="K284" s="108"/>
      <c r="L284" s="108"/>
      <c r="M284" s="108"/>
      <c r="N284" s="108"/>
      <c r="O284" s="121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</row>
    <row r="285" spans="1:49" ht="13.5" customHeight="1">
      <c r="A285" s="92"/>
      <c r="B285" s="92"/>
      <c r="C285" s="92"/>
      <c r="D285" s="116"/>
      <c r="E285" s="92"/>
      <c r="F285" s="121"/>
      <c r="G285" s="108"/>
      <c r="H285" s="108"/>
      <c r="I285" s="108"/>
      <c r="J285" s="108"/>
      <c r="K285" s="108"/>
      <c r="L285" s="108"/>
      <c r="M285" s="108"/>
      <c r="N285" s="108"/>
      <c r="O285" s="121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</row>
    <row r="286" spans="1:49" ht="13.5" customHeight="1">
      <c r="A286" s="92"/>
      <c r="B286" s="92"/>
      <c r="C286" s="92"/>
      <c r="D286" s="116"/>
      <c r="E286" s="92"/>
      <c r="F286" s="121"/>
      <c r="G286" s="108"/>
      <c r="H286" s="108"/>
      <c r="I286" s="108"/>
      <c r="J286" s="108"/>
      <c r="K286" s="108"/>
      <c r="L286" s="108"/>
      <c r="M286" s="108"/>
      <c r="N286" s="108"/>
      <c r="O286" s="121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</row>
    <row r="287" spans="1:49" ht="13.5" customHeight="1">
      <c r="A287" s="92"/>
      <c r="B287" s="92"/>
      <c r="C287" s="92"/>
      <c r="D287" s="116"/>
      <c r="E287" s="92"/>
      <c r="F287" s="121"/>
      <c r="G287" s="108"/>
      <c r="H287" s="108"/>
      <c r="I287" s="108"/>
      <c r="J287" s="108"/>
      <c r="K287" s="108"/>
      <c r="L287" s="108"/>
      <c r="M287" s="108"/>
      <c r="N287" s="108"/>
      <c r="O287" s="121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</row>
    <row r="288" spans="1:49" ht="13.5" customHeight="1">
      <c r="A288" s="92"/>
      <c r="B288" s="92"/>
      <c r="C288" s="92"/>
      <c r="D288" s="116"/>
      <c r="E288" s="92"/>
      <c r="F288" s="121"/>
      <c r="G288" s="108"/>
      <c r="H288" s="108"/>
      <c r="I288" s="108"/>
      <c r="J288" s="108"/>
      <c r="K288" s="108"/>
      <c r="L288" s="108"/>
      <c r="M288" s="108"/>
      <c r="N288" s="108"/>
      <c r="O288" s="121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</row>
    <row r="289" spans="1:49" ht="13.5" customHeight="1">
      <c r="A289" s="92"/>
      <c r="B289" s="92"/>
      <c r="C289" s="92"/>
      <c r="D289" s="116"/>
      <c r="E289" s="92"/>
      <c r="F289" s="121"/>
      <c r="G289" s="108"/>
      <c r="H289" s="108"/>
      <c r="I289" s="108"/>
      <c r="J289" s="108"/>
      <c r="K289" s="108"/>
      <c r="L289" s="108"/>
      <c r="M289" s="108"/>
      <c r="N289" s="108"/>
      <c r="O289" s="121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</row>
    <row r="290" spans="1:49" ht="13.5" customHeight="1">
      <c r="A290" s="92"/>
      <c r="B290" s="92"/>
      <c r="C290" s="92"/>
      <c r="D290" s="116"/>
      <c r="E290" s="92"/>
      <c r="F290" s="121"/>
      <c r="G290" s="108"/>
      <c r="H290" s="108"/>
      <c r="I290" s="108"/>
      <c r="J290" s="108"/>
      <c r="K290" s="108"/>
      <c r="L290" s="108"/>
      <c r="M290" s="108"/>
      <c r="N290" s="108"/>
      <c r="O290" s="121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</row>
    <row r="291" spans="1:49" ht="13.5" customHeight="1">
      <c r="A291" s="92"/>
      <c r="B291" s="92"/>
      <c r="C291" s="92"/>
      <c r="D291" s="116"/>
      <c r="E291" s="92"/>
      <c r="F291" s="121"/>
      <c r="G291" s="108"/>
      <c r="H291" s="108"/>
      <c r="I291" s="108"/>
      <c r="J291" s="108"/>
      <c r="K291" s="108"/>
      <c r="L291" s="108"/>
      <c r="M291" s="108"/>
      <c r="N291" s="108"/>
      <c r="O291" s="121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</row>
    <row r="292" spans="1:49" ht="13.5" customHeight="1">
      <c r="A292" s="92"/>
      <c r="B292" s="92"/>
      <c r="C292" s="92"/>
      <c r="D292" s="116"/>
      <c r="E292" s="92"/>
      <c r="F292" s="121"/>
      <c r="G292" s="108"/>
      <c r="H292" s="108"/>
      <c r="I292" s="108"/>
      <c r="J292" s="108"/>
      <c r="K292" s="108"/>
      <c r="L292" s="108"/>
      <c r="M292" s="108"/>
      <c r="N292" s="108"/>
      <c r="O292" s="121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</row>
    <row r="293" spans="1:49" ht="13.5" customHeight="1">
      <c r="A293" s="92"/>
      <c r="B293" s="92"/>
      <c r="C293" s="92"/>
      <c r="D293" s="116"/>
      <c r="E293" s="92"/>
      <c r="F293" s="121"/>
      <c r="G293" s="108"/>
      <c r="H293" s="108"/>
      <c r="I293" s="108"/>
      <c r="J293" s="108"/>
      <c r="K293" s="108"/>
      <c r="L293" s="108"/>
      <c r="M293" s="108"/>
      <c r="N293" s="108"/>
      <c r="O293" s="121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</row>
    <row r="294" spans="1:49" ht="13.5" customHeight="1">
      <c r="A294" s="92"/>
      <c r="B294" s="92"/>
      <c r="C294" s="92"/>
      <c r="D294" s="116"/>
      <c r="E294" s="92"/>
      <c r="F294" s="121"/>
      <c r="G294" s="108"/>
      <c r="H294" s="108"/>
      <c r="I294" s="108"/>
      <c r="J294" s="108"/>
      <c r="K294" s="108"/>
      <c r="L294" s="108"/>
      <c r="M294" s="108"/>
      <c r="N294" s="108"/>
      <c r="O294" s="121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</row>
    <row r="295" spans="1:49" ht="13.5" customHeight="1">
      <c r="A295" s="92"/>
      <c r="B295" s="92"/>
      <c r="C295" s="92"/>
      <c r="D295" s="116"/>
      <c r="E295" s="92"/>
      <c r="F295" s="121"/>
      <c r="G295" s="108"/>
      <c r="H295" s="108"/>
      <c r="I295" s="108"/>
      <c r="J295" s="108"/>
      <c r="K295" s="108"/>
      <c r="L295" s="108"/>
      <c r="M295" s="108"/>
      <c r="N295" s="108"/>
      <c r="O295" s="121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</row>
    <row r="296" spans="1:49" ht="13.5" customHeight="1">
      <c r="A296" s="92"/>
      <c r="B296" s="92"/>
      <c r="C296" s="92"/>
      <c r="D296" s="116"/>
      <c r="E296" s="92"/>
      <c r="F296" s="121"/>
      <c r="G296" s="108"/>
      <c r="H296" s="108"/>
      <c r="I296" s="108"/>
      <c r="J296" s="108"/>
      <c r="K296" s="108"/>
      <c r="L296" s="108"/>
      <c r="M296" s="108"/>
      <c r="N296" s="108"/>
      <c r="O296" s="121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</row>
    <row r="297" spans="1:49" ht="13.5" customHeight="1">
      <c r="A297" s="92"/>
      <c r="B297" s="92"/>
      <c r="C297" s="92"/>
      <c r="D297" s="116"/>
      <c r="E297" s="92"/>
      <c r="F297" s="121"/>
      <c r="G297" s="108"/>
      <c r="H297" s="108"/>
      <c r="I297" s="108"/>
      <c r="J297" s="108"/>
      <c r="K297" s="108"/>
      <c r="L297" s="108"/>
      <c r="M297" s="108"/>
      <c r="N297" s="108"/>
      <c r="O297" s="121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</row>
    <row r="298" spans="1:49" ht="13.5" customHeight="1">
      <c r="A298" s="92"/>
      <c r="B298" s="92"/>
      <c r="C298" s="92"/>
      <c r="D298" s="116"/>
      <c r="E298" s="92"/>
      <c r="F298" s="121"/>
      <c r="G298" s="108"/>
      <c r="H298" s="108"/>
      <c r="I298" s="108"/>
      <c r="J298" s="108"/>
      <c r="K298" s="108"/>
      <c r="L298" s="108"/>
      <c r="M298" s="108"/>
      <c r="N298" s="108"/>
      <c r="O298" s="121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</row>
    <row r="299" spans="1:49" ht="13.5" customHeight="1">
      <c r="A299" s="92"/>
      <c r="B299" s="92"/>
      <c r="C299" s="92"/>
      <c r="D299" s="116"/>
      <c r="E299" s="92"/>
      <c r="F299" s="121"/>
      <c r="G299" s="108"/>
      <c r="H299" s="108"/>
      <c r="I299" s="108"/>
      <c r="J299" s="108"/>
      <c r="K299" s="108"/>
      <c r="L299" s="108"/>
      <c r="M299" s="108"/>
      <c r="N299" s="108"/>
      <c r="O299" s="121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</row>
    <row r="300" spans="1:49" ht="13.5" customHeight="1">
      <c r="A300" s="92"/>
      <c r="B300" s="92"/>
      <c r="C300" s="92"/>
      <c r="D300" s="116"/>
      <c r="E300" s="92"/>
      <c r="F300" s="121"/>
      <c r="G300" s="108"/>
      <c r="H300" s="108"/>
      <c r="I300" s="108"/>
      <c r="J300" s="108"/>
      <c r="K300" s="108"/>
      <c r="L300" s="108"/>
      <c r="M300" s="108"/>
      <c r="N300" s="108"/>
      <c r="O300" s="121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</row>
    <row r="301" spans="1:49" ht="13.5" customHeight="1">
      <c r="A301" s="92"/>
      <c r="B301" s="92"/>
      <c r="C301" s="92"/>
      <c r="D301" s="116"/>
      <c r="E301" s="92"/>
      <c r="F301" s="121"/>
      <c r="G301" s="108"/>
      <c r="H301" s="108"/>
      <c r="I301" s="108"/>
      <c r="J301" s="108"/>
      <c r="K301" s="108"/>
      <c r="L301" s="108"/>
      <c r="M301" s="108"/>
      <c r="N301" s="108"/>
      <c r="O301" s="121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</row>
    <row r="302" spans="1:49" ht="13.5" customHeight="1">
      <c r="A302" s="92"/>
      <c r="B302" s="92"/>
      <c r="C302" s="92"/>
      <c r="D302" s="116"/>
      <c r="E302" s="92"/>
      <c r="F302" s="121"/>
      <c r="G302" s="108"/>
      <c r="H302" s="108"/>
      <c r="I302" s="108"/>
      <c r="J302" s="108"/>
      <c r="K302" s="108"/>
      <c r="L302" s="108"/>
      <c r="M302" s="108"/>
      <c r="N302" s="108"/>
      <c r="O302" s="121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</row>
    <row r="303" spans="1:49" ht="13.5" customHeight="1">
      <c r="A303" s="92"/>
      <c r="B303" s="92"/>
      <c r="C303" s="92"/>
      <c r="D303" s="116"/>
      <c r="E303" s="92"/>
      <c r="F303" s="121"/>
      <c r="G303" s="108"/>
      <c r="H303" s="108"/>
      <c r="I303" s="108"/>
      <c r="J303" s="108"/>
      <c r="K303" s="108"/>
      <c r="L303" s="108"/>
      <c r="M303" s="108"/>
      <c r="N303" s="108"/>
      <c r="O303" s="121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</row>
    <row r="304" spans="1:49" ht="13.5" customHeight="1">
      <c r="A304" s="92"/>
      <c r="B304" s="92"/>
      <c r="C304" s="92"/>
      <c r="D304" s="116"/>
      <c r="E304" s="92"/>
      <c r="F304" s="121"/>
      <c r="G304" s="108"/>
      <c r="H304" s="108"/>
      <c r="I304" s="108"/>
      <c r="J304" s="108"/>
      <c r="K304" s="108"/>
      <c r="L304" s="108"/>
      <c r="M304" s="108"/>
      <c r="N304" s="108"/>
      <c r="O304" s="121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</row>
    <row r="305" spans="1:49" ht="13.5" customHeight="1">
      <c r="A305" s="92"/>
      <c r="B305" s="92"/>
      <c r="C305" s="92"/>
      <c r="D305" s="116"/>
      <c r="E305" s="92"/>
      <c r="F305" s="121"/>
      <c r="G305" s="108"/>
      <c r="H305" s="108"/>
      <c r="I305" s="108"/>
      <c r="J305" s="108"/>
      <c r="K305" s="108"/>
      <c r="L305" s="108"/>
      <c r="M305" s="108"/>
      <c r="N305" s="108"/>
      <c r="O305" s="121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</row>
    <row r="306" spans="1:49" ht="13.5" customHeight="1">
      <c r="A306" s="92"/>
      <c r="B306" s="92"/>
      <c r="C306" s="92"/>
      <c r="D306" s="116"/>
      <c r="E306" s="92"/>
      <c r="F306" s="121"/>
      <c r="G306" s="108"/>
      <c r="H306" s="108"/>
      <c r="I306" s="108"/>
      <c r="J306" s="108"/>
      <c r="K306" s="108"/>
      <c r="L306" s="108"/>
      <c r="M306" s="108"/>
      <c r="N306" s="108"/>
      <c r="O306" s="121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</row>
    <row r="307" spans="1:49" ht="13.5" customHeight="1">
      <c r="A307" s="92"/>
      <c r="B307" s="92"/>
      <c r="C307" s="92"/>
      <c r="D307" s="116"/>
      <c r="E307" s="92"/>
      <c r="F307" s="121"/>
      <c r="G307" s="108"/>
      <c r="H307" s="108"/>
      <c r="I307" s="108"/>
      <c r="J307" s="108"/>
      <c r="K307" s="108"/>
      <c r="L307" s="108"/>
      <c r="M307" s="108"/>
      <c r="N307" s="108"/>
      <c r="O307" s="121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</row>
    <row r="308" spans="1:49" ht="13.5" customHeight="1">
      <c r="A308" s="92"/>
      <c r="B308" s="92"/>
      <c r="C308" s="92"/>
      <c r="D308" s="116"/>
      <c r="E308" s="92"/>
      <c r="F308" s="121"/>
      <c r="G308" s="108"/>
      <c r="H308" s="108"/>
      <c r="I308" s="108"/>
      <c r="J308" s="108"/>
      <c r="K308" s="108"/>
      <c r="L308" s="108"/>
      <c r="M308" s="108"/>
      <c r="N308" s="108"/>
      <c r="O308" s="121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</row>
    <row r="309" spans="1:49" ht="13.5" customHeight="1">
      <c r="A309" s="92"/>
      <c r="B309" s="92"/>
      <c r="C309" s="92"/>
      <c r="D309" s="116"/>
      <c r="E309" s="92"/>
      <c r="F309" s="121"/>
      <c r="G309" s="108"/>
      <c r="H309" s="108"/>
      <c r="I309" s="108"/>
      <c r="J309" s="108"/>
      <c r="K309" s="108"/>
      <c r="L309" s="108"/>
      <c r="M309" s="108"/>
      <c r="N309" s="108"/>
      <c r="O309" s="121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</row>
    <row r="310" spans="1:49" ht="13.5" customHeight="1">
      <c r="A310" s="92"/>
      <c r="B310" s="92"/>
      <c r="C310" s="92"/>
      <c r="D310" s="116"/>
      <c r="E310" s="92"/>
      <c r="F310" s="121"/>
      <c r="G310" s="108"/>
      <c r="H310" s="108"/>
      <c r="I310" s="108"/>
      <c r="J310" s="108"/>
      <c r="K310" s="108"/>
      <c r="L310" s="108"/>
      <c r="M310" s="108"/>
      <c r="N310" s="108"/>
      <c r="O310" s="121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</row>
    <row r="311" spans="1:49" ht="13.5" customHeight="1">
      <c r="A311" s="92"/>
      <c r="B311" s="92"/>
      <c r="C311" s="92"/>
      <c r="D311" s="116"/>
      <c r="E311" s="92"/>
      <c r="F311" s="121"/>
      <c r="G311" s="108"/>
      <c r="H311" s="108"/>
      <c r="I311" s="108"/>
      <c r="J311" s="108"/>
      <c r="K311" s="108"/>
      <c r="L311" s="108"/>
      <c r="M311" s="108"/>
      <c r="N311" s="108"/>
      <c r="O311" s="121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</row>
    <row r="312" spans="1:49" ht="13.5" customHeight="1">
      <c r="A312" s="92"/>
      <c r="B312" s="92"/>
      <c r="C312" s="92"/>
      <c r="D312" s="116"/>
      <c r="E312" s="92"/>
      <c r="F312" s="121"/>
      <c r="G312" s="108"/>
      <c r="H312" s="108"/>
      <c r="I312" s="108"/>
      <c r="J312" s="108"/>
      <c r="K312" s="108"/>
      <c r="L312" s="108"/>
      <c r="M312" s="108"/>
      <c r="N312" s="108"/>
      <c r="O312" s="121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</row>
    <row r="313" spans="1:49" ht="13.5" customHeight="1">
      <c r="A313" s="92"/>
      <c r="B313" s="92"/>
      <c r="C313" s="92"/>
      <c r="D313" s="116"/>
      <c r="E313" s="92"/>
      <c r="F313" s="121"/>
      <c r="G313" s="108"/>
      <c r="H313" s="108"/>
      <c r="I313" s="108"/>
      <c r="J313" s="108"/>
      <c r="K313" s="108"/>
      <c r="L313" s="108"/>
      <c r="M313" s="108"/>
      <c r="N313" s="108"/>
      <c r="O313" s="121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</row>
    <row r="314" spans="1:49" ht="13.5" customHeight="1">
      <c r="A314" s="92"/>
      <c r="B314" s="92"/>
      <c r="C314" s="92"/>
      <c r="D314" s="116"/>
      <c r="E314" s="92"/>
      <c r="F314" s="121"/>
      <c r="G314" s="108"/>
      <c r="H314" s="108"/>
      <c r="I314" s="108"/>
      <c r="J314" s="108"/>
      <c r="K314" s="108"/>
      <c r="L314" s="108"/>
      <c r="M314" s="108"/>
      <c r="N314" s="108"/>
      <c r="O314" s="121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</row>
    <row r="315" spans="1:49" ht="13.5" customHeight="1">
      <c r="A315" s="92"/>
      <c r="B315" s="92"/>
      <c r="C315" s="92"/>
      <c r="D315" s="116"/>
      <c r="E315" s="92"/>
      <c r="F315" s="121"/>
      <c r="G315" s="108"/>
      <c r="H315" s="108"/>
      <c r="I315" s="108"/>
      <c r="J315" s="108"/>
      <c r="K315" s="108"/>
      <c r="L315" s="108"/>
      <c r="M315" s="108"/>
      <c r="N315" s="108"/>
      <c r="O315" s="121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</row>
    <row r="316" spans="1:49" ht="13.5" customHeight="1">
      <c r="A316" s="92"/>
      <c r="B316" s="92"/>
      <c r="C316" s="92"/>
      <c r="D316" s="116"/>
      <c r="E316" s="92"/>
      <c r="F316" s="121"/>
      <c r="G316" s="108"/>
      <c r="H316" s="108"/>
      <c r="I316" s="108"/>
      <c r="J316" s="108"/>
      <c r="K316" s="108"/>
      <c r="L316" s="108"/>
      <c r="M316" s="108"/>
      <c r="N316" s="108"/>
      <c r="O316" s="121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</row>
    <row r="317" spans="1:49" ht="13.5" customHeight="1">
      <c r="A317" s="92"/>
      <c r="B317" s="92"/>
      <c r="C317" s="92"/>
      <c r="D317" s="116"/>
      <c r="E317" s="92"/>
      <c r="F317" s="121"/>
      <c r="G317" s="108"/>
      <c r="H317" s="108"/>
      <c r="I317" s="108"/>
      <c r="J317" s="108"/>
      <c r="K317" s="108"/>
      <c r="L317" s="108"/>
      <c r="M317" s="108"/>
      <c r="N317" s="108"/>
      <c r="O317" s="121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</row>
    <row r="318" spans="1:49" ht="13.5" customHeight="1">
      <c r="A318" s="92"/>
      <c r="B318" s="92"/>
      <c r="C318" s="92"/>
      <c r="D318" s="116"/>
      <c r="E318" s="92"/>
      <c r="F318" s="121"/>
      <c r="G318" s="108"/>
      <c r="H318" s="108"/>
      <c r="I318" s="108"/>
      <c r="J318" s="108"/>
      <c r="K318" s="108"/>
      <c r="L318" s="108"/>
      <c r="M318" s="108"/>
      <c r="N318" s="108"/>
      <c r="O318" s="121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</row>
    <row r="319" spans="1:49" ht="13.5" customHeight="1">
      <c r="A319" s="92"/>
      <c r="B319" s="92"/>
      <c r="C319" s="92"/>
      <c r="D319" s="116"/>
      <c r="E319" s="92"/>
      <c r="F319" s="121"/>
      <c r="G319" s="108"/>
      <c r="H319" s="108"/>
      <c r="I319" s="108"/>
      <c r="J319" s="108"/>
      <c r="K319" s="108"/>
      <c r="L319" s="108"/>
      <c r="M319" s="108"/>
      <c r="N319" s="108"/>
      <c r="O319" s="121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</row>
    <row r="320" spans="1:49" ht="13.5" customHeight="1">
      <c r="A320" s="92"/>
      <c r="B320" s="92"/>
      <c r="C320" s="92"/>
      <c r="D320" s="116"/>
      <c r="E320" s="92"/>
      <c r="F320" s="121"/>
      <c r="G320" s="108"/>
      <c r="H320" s="108"/>
      <c r="I320" s="108"/>
      <c r="J320" s="108"/>
      <c r="K320" s="108"/>
      <c r="L320" s="108"/>
      <c r="M320" s="108"/>
      <c r="N320" s="108"/>
      <c r="O320" s="121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</row>
    <row r="321" spans="1:49" ht="13.5" customHeight="1">
      <c r="A321" s="92"/>
      <c r="B321" s="92"/>
      <c r="C321" s="92"/>
      <c r="D321" s="116"/>
      <c r="E321" s="92"/>
      <c r="F321" s="121"/>
      <c r="G321" s="108"/>
      <c r="H321" s="108"/>
      <c r="I321" s="108"/>
      <c r="J321" s="108"/>
      <c r="K321" s="108"/>
      <c r="L321" s="108"/>
      <c r="M321" s="108"/>
      <c r="N321" s="108"/>
      <c r="O321" s="121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</row>
    <row r="322" spans="1:49" ht="13.5" customHeight="1">
      <c r="A322" s="92"/>
      <c r="B322" s="92"/>
      <c r="C322" s="92"/>
      <c r="D322" s="116"/>
      <c r="E322" s="92"/>
      <c r="F322" s="121"/>
      <c r="G322" s="108"/>
      <c r="H322" s="108"/>
      <c r="I322" s="108"/>
      <c r="J322" s="108"/>
      <c r="K322" s="108"/>
      <c r="L322" s="108"/>
      <c r="M322" s="108"/>
      <c r="N322" s="108"/>
      <c r="O322" s="121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</row>
    <row r="323" spans="1:49" ht="13.5" customHeight="1">
      <c r="A323" s="92"/>
      <c r="B323" s="92"/>
      <c r="C323" s="92"/>
      <c r="D323" s="116"/>
      <c r="E323" s="92"/>
      <c r="F323" s="121"/>
      <c r="G323" s="108"/>
      <c r="H323" s="108"/>
      <c r="I323" s="108"/>
      <c r="J323" s="108"/>
      <c r="K323" s="108"/>
      <c r="L323" s="108"/>
      <c r="M323" s="108"/>
      <c r="N323" s="108"/>
      <c r="O323" s="121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</row>
    <row r="324" spans="1:49" ht="13.5" customHeight="1">
      <c r="A324" s="92"/>
      <c r="B324" s="92"/>
      <c r="C324" s="92"/>
      <c r="D324" s="116"/>
      <c r="E324" s="92"/>
      <c r="F324" s="121"/>
      <c r="G324" s="108"/>
      <c r="H324" s="108"/>
      <c r="I324" s="108"/>
      <c r="J324" s="108"/>
      <c r="K324" s="108"/>
      <c r="L324" s="108"/>
      <c r="M324" s="108"/>
      <c r="N324" s="108"/>
      <c r="O324" s="121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</row>
    <row r="325" spans="1:49" ht="13.5" customHeight="1">
      <c r="A325" s="92"/>
      <c r="B325" s="92"/>
      <c r="C325" s="92"/>
      <c r="D325" s="116"/>
      <c r="E325" s="92"/>
      <c r="F325" s="121"/>
      <c r="G325" s="108"/>
      <c r="H325" s="108"/>
      <c r="I325" s="108"/>
      <c r="J325" s="108"/>
      <c r="K325" s="108"/>
      <c r="L325" s="108"/>
      <c r="M325" s="108"/>
      <c r="N325" s="108"/>
      <c r="O325" s="121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</row>
    <row r="326" spans="1:49" ht="13.5" customHeight="1">
      <c r="A326" s="92"/>
      <c r="B326" s="92"/>
      <c r="C326" s="92"/>
      <c r="D326" s="116"/>
      <c r="E326" s="92"/>
      <c r="F326" s="121"/>
      <c r="G326" s="108"/>
      <c r="H326" s="108"/>
      <c r="I326" s="108"/>
      <c r="J326" s="108"/>
      <c r="K326" s="108"/>
      <c r="L326" s="108"/>
      <c r="M326" s="108"/>
      <c r="N326" s="108"/>
      <c r="O326" s="121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</row>
    <row r="327" spans="1:49" ht="13.5" customHeight="1">
      <c r="A327" s="92"/>
      <c r="B327" s="92"/>
      <c r="C327" s="92"/>
      <c r="D327" s="116"/>
      <c r="E327" s="92"/>
      <c r="F327" s="121"/>
      <c r="G327" s="108"/>
      <c r="H327" s="108"/>
      <c r="I327" s="108"/>
      <c r="J327" s="108"/>
      <c r="K327" s="108"/>
      <c r="L327" s="108"/>
      <c r="M327" s="108"/>
      <c r="N327" s="108"/>
      <c r="O327" s="121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</row>
    <row r="328" spans="1:49" ht="13.5" customHeight="1">
      <c r="A328" s="92"/>
      <c r="B328" s="92"/>
      <c r="C328" s="92"/>
      <c r="D328" s="116"/>
      <c r="E328" s="92"/>
      <c r="F328" s="121"/>
      <c r="G328" s="108"/>
      <c r="H328" s="108"/>
      <c r="I328" s="108"/>
      <c r="J328" s="108"/>
      <c r="K328" s="108"/>
      <c r="L328" s="108"/>
      <c r="M328" s="108"/>
      <c r="N328" s="108"/>
      <c r="O328" s="121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</row>
    <row r="329" spans="1:49" ht="13.5" customHeight="1">
      <c r="A329" s="92"/>
      <c r="B329" s="92"/>
      <c r="C329" s="92"/>
      <c r="D329" s="116"/>
      <c r="E329" s="92"/>
      <c r="F329" s="121"/>
      <c r="G329" s="108"/>
      <c r="H329" s="108"/>
      <c r="I329" s="108"/>
      <c r="J329" s="108"/>
      <c r="K329" s="108"/>
      <c r="L329" s="108"/>
      <c r="M329" s="108"/>
      <c r="N329" s="108"/>
      <c r="O329" s="121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</row>
    <row r="330" spans="1:49" ht="13.5" customHeight="1">
      <c r="A330" s="92"/>
      <c r="B330" s="92"/>
      <c r="C330" s="92"/>
      <c r="D330" s="116"/>
      <c r="E330" s="92"/>
      <c r="F330" s="121"/>
      <c r="G330" s="108"/>
      <c r="H330" s="108"/>
      <c r="I330" s="108"/>
      <c r="J330" s="108"/>
      <c r="K330" s="108"/>
      <c r="L330" s="108"/>
      <c r="M330" s="108"/>
      <c r="N330" s="108"/>
      <c r="O330" s="121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</row>
    <row r="331" spans="1:49" ht="13.5" customHeight="1">
      <c r="A331" s="92"/>
      <c r="B331" s="92"/>
      <c r="C331" s="92"/>
      <c r="D331" s="116"/>
      <c r="E331" s="92"/>
      <c r="F331" s="121"/>
      <c r="G331" s="108"/>
      <c r="H331" s="108"/>
      <c r="I331" s="108"/>
      <c r="J331" s="108"/>
      <c r="K331" s="108"/>
      <c r="L331" s="108"/>
      <c r="M331" s="108"/>
      <c r="N331" s="108"/>
      <c r="O331" s="121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</row>
    <row r="332" spans="1:49" ht="13.5" customHeight="1">
      <c r="A332" s="92"/>
      <c r="B332" s="92"/>
      <c r="C332" s="92"/>
      <c r="D332" s="116"/>
      <c r="E332" s="92"/>
      <c r="F332" s="121"/>
      <c r="G332" s="108"/>
      <c r="H332" s="108"/>
      <c r="I332" s="108"/>
      <c r="J332" s="108"/>
      <c r="K332" s="108"/>
      <c r="L332" s="108"/>
      <c r="M332" s="108"/>
      <c r="N332" s="108"/>
      <c r="O332" s="121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</row>
    <row r="333" spans="1:49" ht="13.5" customHeight="1">
      <c r="A333" s="92"/>
      <c r="B333" s="92"/>
      <c r="C333" s="92"/>
      <c r="D333" s="116"/>
      <c r="E333" s="92"/>
      <c r="F333" s="121"/>
      <c r="G333" s="108"/>
      <c r="H333" s="108"/>
      <c r="I333" s="108"/>
      <c r="J333" s="108"/>
      <c r="K333" s="108"/>
      <c r="L333" s="108"/>
      <c r="M333" s="108"/>
      <c r="N333" s="108"/>
      <c r="O333" s="121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</row>
    <row r="334" spans="1:49" ht="13.5" customHeight="1">
      <c r="A334" s="92"/>
      <c r="B334" s="92"/>
      <c r="C334" s="92"/>
      <c r="D334" s="116"/>
      <c r="E334" s="92"/>
      <c r="F334" s="121"/>
      <c r="G334" s="108"/>
      <c r="H334" s="108"/>
      <c r="I334" s="108"/>
      <c r="J334" s="108"/>
      <c r="K334" s="108"/>
      <c r="L334" s="108"/>
      <c r="M334" s="108"/>
      <c r="N334" s="108"/>
      <c r="O334" s="121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</row>
    <row r="335" spans="1:49" ht="13.5" customHeight="1">
      <c r="A335" s="92"/>
      <c r="B335" s="92"/>
      <c r="C335" s="92"/>
      <c r="D335" s="116"/>
      <c r="E335" s="92"/>
      <c r="F335" s="121"/>
      <c r="G335" s="108"/>
      <c r="H335" s="108"/>
      <c r="I335" s="108"/>
      <c r="J335" s="108"/>
      <c r="K335" s="108"/>
      <c r="L335" s="108"/>
      <c r="M335" s="108"/>
      <c r="N335" s="108"/>
      <c r="O335" s="121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</row>
    <row r="336" spans="1:49" ht="13.5" customHeight="1">
      <c r="A336" s="92"/>
      <c r="B336" s="92"/>
      <c r="C336" s="92"/>
      <c r="D336" s="116"/>
      <c r="E336" s="92"/>
      <c r="F336" s="121"/>
      <c r="G336" s="108"/>
      <c r="H336" s="108"/>
      <c r="I336" s="108"/>
      <c r="J336" s="108"/>
      <c r="K336" s="108"/>
      <c r="L336" s="108"/>
      <c r="M336" s="108"/>
      <c r="N336" s="108"/>
      <c r="O336" s="121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</row>
    <row r="337" spans="1:49" ht="13.5" customHeight="1">
      <c r="A337" s="92"/>
      <c r="B337" s="92"/>
      <c r="C337" s="92"/>
      <c r="D337" s="116"/>
      <c r="E337" s="92"/>
      <c r="F337" s="121"/>
      <c r="G337" s="108"/>
      <c r="H337" s="108"/>
      <c r="I337" s="108"/>
      <c r="J337" s="108"/>
      <c r="K337" s="108"/>
      <c r="L337" s="108"/>
      <c r="M337" s="108"/>
      <c r="N337" s="108"/>
      <c r="O337" s="121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</row>
    <row r="338" spans="1:49" ht="13.5" customHeight="1">
      <c r="A338" s="92"/>
      <c r="B338" s="92"/>
      <c r="C338" s="92"/>
      <c r="D338" s="116"/>
      <c r="E338" s="92"/>
      <c r="F338" s="121"/>
      <c r="G338" s="108"/>
      <c r="H338" s="108"/>
      <c r="I338" s="108"/>
      <c r="J338" s="108"/>
      <c r="K338" s="108"/>
      <c r="L338" s="108"/>
      <c r="M338" s="108"/>
      <c r="N338" s="108"/>
      <c r="O338" s="121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</row>
    <row r="339" spans="1:49" ht="13.5" customHeight="1">
      <c r="A339" s="92"/>
      <c r="B339" s="92"/>
      <c r="C339" s="92"/>
      <c r="D339" s="116"/>
      <c r="E339" s="92"/>
      <c r="F339" s="121"/>
      <c r="G339" s="108"/>
      <c r="H339" s="108"/>
      <c r="I339" s="108"/>
      <c r="J339" s="108"/>
      <c r="K339" s="108"/>
      <c r="L339" s="108"/>
      <c r="M339" s="108"/>
      <c r="N339" s="108"/>
      <c r="O339" s="121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</row>
    <row r="340" spans="1:49" ht="13.5" customHeight="1">
      <c r="A340" s="92"/>
      <c r="B340" s="92"/>
      <c r="C340" s="92"/>
      <c r="D340" s="116"/>
      <c r="E340" s="92"/>
      <c r="F340" s="121"/>
      <c r="G340" s="108"/>
      <c r="H340" s="108"/>
      <c r="I340" s="108"/>
      <c r="J340" s="108"/>
      <c r="K340" s="108"/>
      <c r="L340" s="108"/>
      <c r="M340" s="108"/>
      <c r="N340" s="108"/>
      <c r="O340" s="121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</row>
    <row r="341" spans="1:49" ht="13.5" customHeight="1">
      <c r="A341" s="92"/>
      <c r="B341" s="92"/>
      <c r="C341" s="92"/>
      <c r="D341" s="116"/>
      <c r="E341" s="92"/>
      <c r="F341" s="121"/>
      <c r="G341" s="108"/>
      <c r="H341" s="108"/>
      <c r="I341" s="108"/>
      <c r="J341" s="108"/>
      <c r="K341" s="108"/>
      <c r="L341" s="108"/>
      <c r="M341" s="108"/>
      <c r="N341" s="108"/>
      <c r="O341" s="121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</row>
    <row r="342" spans="1:49" ht="13.5" customHeight="1">
      <c r="A342" s="92"/>
      <c r="B342" s="92"/>
      <c r="C342" s="92"/>
      <c r="D342" s="116"/>
      <c r="E342" s="92"/>
      <c r="F342" s="121"/>
      <c r="G342" s="108"/>
      <c r="H342" s="108"/>
      <c r="I342" s="108"/>
      <c r="J342" s="108"/>
      <c r="K342" s="108"/>
      <c r="L342" s="108"/>
      <c r="M342" s="108"/>
      <c r="N342" s="108"/>
      <c r="O342" s="121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</row>
    <row r="343" spans="1:49" ht="13.5" customHeight="1">
      <c r="A343" s="92"/>
      <c r="B343" s="92"/>
      <c r="C343" s="92"/>
      <c r="D343" s="116"/>
      <c r="E343" s="92"/>
      <c r="F343" s="121"/>
      <c r="G343" s="108"/>
      <c r="H343" s="108"/>
      <c r="I343" s="108"/>
      <c r="J343" s="108"/>
      <c r="K343" s="108"/>
      <c r="L343" s="108"/>
      <c r="M343" s="108"/>
      <c r="N343" s="108"/>
      <c r="O343" s="121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</row>
    <row r="344" spans="1:49" ht="13.5" customHeight="1">
      <c r="A344" s="92"/>
      <c r="B344" s="92"/>
      <c r="C344" s="92"/>
      <c r="D344" s="116"/>
      <c r="E344" s="92"/>
      <c r="F344" s="121"/>
      <c r="G344" s="108"/>
      <c r="H344" s="108"/>
      <c r="I344" s="108"/>
      <c r="J344" s="108"/>
      <c r="K344" s="108"/>
      <c r="L344" s="108"/>
      <c r="M344" s="108"/>
      <c r="N344" s="108"/>
      <c r="O344" s="121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</row>
    <row r="345" spans="1:49" ht="13.5" customHeight="1">
      <c r="A345" s="92"/>
      <c r="B345" s="92"/>
      <c r="C345" s="92"/>
      <c r="D345" s="116"/>
      <c r="E345" s="92"/>
      <c r="F345" s="121"/>
      <c r="G345" s="108"/>
      <c r="H345" s="108"/>
      <c r="I345" s="108"/>
      <c r="J345" s="108"/>
      <c r="K345" s="108"/>
      <c r="L345" s="108"/>
      <c r="M345" s="108"/>
      <c r="N345" s="108"/>
      <c r="O345" s="121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</row>
    <row r="346" spans="1:49" ht="13.5" customHeight="1">
      <c r="A346" s="92"/>
      <c r="B346" s="92"/>
      <c r="C346" s="92"/>
      <c r="D346" s="116"/>
      <c r="E346" s="92"/>
      <c r="F346" s="121"/>
      <c r="G346" s="108"/>
      <c r="H346" s="108"/>
      <c r="I346" s="108"/>
      <c r="J346" s="108"/>
      <c r="K346" s="108"/>
      <c r="L346" s="108"/>
      <c r="M346" s="108"/>
      <c r="N346" s="108"/>
      <c r="O346" s="121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</row>
    <row r="347" spans="1:49" ht="13.5" customHeight="1">
      <c r="A347" s="92"/>
      <c r="B347" s="92"/>
      <c r="C347" s="92"/>
      <c r="D347" s="116"/>
      <c r="E347" s="92"/>
      <c r="F347" s="121"/>
      <c r="G347" s="108"/>
      <c r="H347" s="108"/>
      <c r="I347" s="108"/>
      <c r="J347" s="108"/>
      <c r="K347" s="108"/>
      <c r="L347" s="108"/>
      <c r="M347" s="108"/>
      <c r="N347" s="108"/>
      <c r="O347" s="121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</row>
    <row r="348" spans="1:49" ht="13.5" customHeight="1">
      <c r="A348" s="92"/>
      <c r="B348" s="92"/>
      <c r="C348" s="92"/>
      <c r="D348" s="116"/>
      <c r="E348" s="92"/>
      <c r="F348" s="121"/>
      <c r="G348" s="108"/>
      <c r="H348" s="108"/>
      <c r="I348" s="108"/>
      <c r="J348" s="108"/>
      <c r="K348" s="108"/>
      <c r="L348" s="108"/>
      <c r="M348" s="108"/>
      <c r="N348" s="108"/>
      <c r="O348" s="121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</row>
    <row r="349" spans="1:49" ht="13.5" customHeight="1">
      <c r="A349" s="92"/>
      <c r="B349" s="92"/>
      <c r="C349" s="92"/>
      <c r="D349" s="116"/>
      <c r="E349" s="92"/>
      <c r="F349" s="121"/>
      <c r="G349" s="108"/>
      <c r="H349" s="108"/>
      <c r="I349" s="108"/>
      <c r="J349" s="108"/>
      <c r="K349" s="108"/>
      <c r="L349" s="108"/>
      <c r="M349" s="108"/>
      <c r="N349" s="108"/>
      <c r="O349" s="121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</row>
    <row r="350" spans="1:49" ht="13.5" customHeight="1">
      <c r="A350" s="92"/>
      <c r="B350" s="92"/>
      <c r="C350" s="92"/>
      <c r="D350" s="116"/>
      <c r="E350" s="92"/>
      <c r="F350" s="121"/>
      <c r="G350" s="108"/>
      <c r="H350" s="108"/>
      <c r="I350" s="108"/>
      <c r="J350" s="108"/>
      <c r="K350" s="108"/>
      <c r="L350" s="108"/>
      <c r="M350" s="108"/>
      <c r="N350" s="108"/>
      <c r="O350" s="121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</row>
    <row r="351" spans="1:49" ht="13.5" customHeight="1">
      <c r="A351" s="92"/>
      <c r="B351" s="92"/>
      <c r="C351" s="92"/>
      <c r="D351" s="116"/>
      <c r="E351" s="92"/>
      <c r="F351" s="121"/>
      <c r="G351" s="108"/>
      <c r="H351" s="108"/>
      <c r="I351" s="108"/>
      <c r="J351" s="108"/>
      <c r="K351" s="108"/>
      <c r="L351" s="108"/>
      <c r="M351" s="108"/>
      <c r="N351" s="108"/>
      <c r="O351" s="121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</row>
    <row r="352" spans="1:49" ht="13.5" customHeight="1">
      <c r="A352" s="92"/>
      <c r="B352" s="92"/>
      <c r="C352" s="92"/>
      <c r="D352" s="116"/>
      <c r="E352" s="92"/>
      <c r="F352" s="121"/>
      <c r="G352" s="108"/>
      <c r="H352" s="108"/>
      <c r="I352" s="108"/>
      <c r="J352" s="108"/>
      <c r="K352" s="108"/>
      <c r="L352" s="108"/>
      <c r="M352" s="108"/>
      <c r="N352" s="108"/>
      <c r="O352" s="121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</row>
    <row r="353" spans="1:49" ht="13.5" customHeight="1">
      <c r="A353" s="92"/>
      <c r="B353" s="92"/>
      <c r="C353" s="92"/>
      <c r="D353" s="116"/>
      <c r="E353" s="92"/>
      <c r="F353" s="121"/>
      <c r="G353" s="108"/>
      <c r="H353" s="108"/>
      <c r="I353" s="108"/>
      <c r="J353" s="108"/>
      <c r="K353" s="108"/>
      <c r="L353" s="108"/>
      <c r="M353" s="108"/>
      <c r="N353" s="108"/>
      <c r="O353" s="121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</row>
    <row r="354" spans="1:49" ht="13.5" customHeight="1">
      <c r="A354" s="92"/>
      <c r="B354" s="92"/>
      <c r="C354" s="92"/>
      <c r="D354" s="116"/>
      <c r="E354" s="92"/>
      <c r="F354" s="121"/>
      <c r="G354" s="108"/>
      <c r="H354" s="108"/>
      <c r="I354" s="108"/>
      <c r="J354" s="108"/>
      <c r="K354" s="108"/>
      <c r="L354" s="108"/>
      <c r="M354" s="108"/>
      <c r="N354" s="108"/>
      <c r="O354" s="121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</row>
    <row r="355" spans="1:49" ht="13.5" customHeight="1">
      <c r="A355" s="92"/>
      <c r="B355" s="92"/>
      <c r="C355" s="92"/>
      <c r="D355" s="116"/>
      <c r="E355" s="92"/>
      <c r="F355" s="121"/>
      <c r="G355" s="108"/>
      <c r="H355" s="108"/>
      <c r="I355" s="108"/>
      <c r="J355" s="108"/>
      <c r="K355" s="108"/>
      <c r="L355" s="108"/>
      <c r="M355" s="108"/>
      <c r="N355" s="108"/>
      <c r="O355" s="121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</row>
    <row r="356" spans="1:49" ht="13.5" customHeight="1">
      <c r="A356" s="92"/>
      <c r="B356" s="92"/>
      <c r="C356" s="92"/>
      <c r="D356" s="116"/>
      <c r="E356" s="92"/>
      <c r="F356" s="121"/>
      <c r="G356" s="108"/>
      <c r="H356" s="108"/>
      <c r="I356" s="108"/>
      <c r="J356" s="108"/>
      <c r="K356" s="108"/>
      <c r="L356" s="108"/>
      <c r="M356" s="108"/>
      <c r="N356" s="108"/>
      <c r="O356" s="121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</row>
    <row r="357" spans="1:49" ht="13.5" customHeight="1">
      <c r="A357" s="92"/>
      <c r="B357" s="92"/>
      <c r="C357" s="92"/>
      <c r="D357" s="116"/>
      <c r="E357" s="92"/>
      <c r="F357" s="121"/>
      <c r="G357" s="108"/>
      <c r="H357" s="108"/>
      <c r="I357" s="108"/>
      <c r="J357" s="108"/>
      <c r="K357" s="108"/>
      <c r="L357" s="108"/>
      <c r="M357" s="108"/>
      <c r="N357" s="108"/>
      <c r="O357" s="121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</row>
    <row r="358" spans="1:49" ht="13.5" customHeight="1">
      <c r="A358" s="92"/>
      <c r="B358" s="92"/>
      <c r="C358" s="92"/>
      <c r="D358" s="116"/>
      <c r="E358" s="92"/>
      <c r="F358" s="121"/>
      <c r="G358" s="108"/>
      <c r="H358" s="108"/>
      <c r="I358" s="108"/>
      <c r="J358" s="108"/>
      <c r="K358" s="108"/>
      <c r="L358" s="108"/>
      <c r="M358" s="108"/>
      <c r="N358" s="108"/>
      <c r="O358" s="121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</row>
    <row r="359" spans="1:49" ht="13.5" customHeight="1">
      <c r="A359" s="92"/>
      <c r="B359" s="92"/>
      <c r="C359" s="92"/>
      <c r="D359" s="116"/>
      <c r="E359" s="92"/>
      <c r="F359" s="121"/>
      <c r="G359" s="108"/>
      <c r="H359" s="108"/>
      <c r="I359" s="108"/>
      <c r="J359" s="108"/>
      <c r="K359" s="108"/>
      <c r="L359" s="108"/>
      <c r="M359" s="108"/>
      <c r="N359" s="108"/>
      <c r="O359" s="121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</row>
    <row r="360" spans="1:49" ht="13.5" customHeight="1">
      <c r="A360" s="92"/>
      <c r="B360" s="92"/>
      <c r="C360" s="92"/>
      <c r="D360" s="116"/>
      <c r="E360" s="92"/>
      <c r="F360" s="121"/>
      <c r="G360" s="108"/>
      <c r="H360" s="108"/>
      <c r="I360" s="108"/>
      <c r="J360" s="108"/>
      <c r="K360" s="108"/>
      <c r="L360" s="108"/>
      <c r="M360" s="108"/>
      <c r="N360" s="108"/>
      <c r="O360" s="121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</row>
    <row r="361" spans="1:49" ht="13.5" customHeight="1">
      <c r="A361" s="92"/>
      <c r="B361" s="92"/>
      <c r="C361" s="92"/>
      <c r="D361" s="116"/>
      <c r="E361" s="92"/>
      <c r="F361" s="121"/>
      <c r="G361" s="108"/>
      <c r="H361" s="108"/>
      <c r="I361" s="108"/>
      <c r="J361" s="108"/>
      <c r="K361" s="108"/>
      <c r="L361" s="108"/>
      <c r="M361" s="108"/>
      <c r="N361" s="108"/>
      <c r="O361" s="121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</row>
    <row r="362" spans="1:49" ht="13.5" customHeight="1">
      <c r="A362" s="92"/>
      <c r="B362" s="92"/>
      <c r="C362" s="92"/>
      <c r="D362" s="116"/>
      <c r="E362" s="92"/>
      <c r="F362" s="121"/>
      <c r="G362" s="108"/>
      <c r="H362" s="108"/>
      <c r="I362" s="108"/>
      <c r="J362" s="108"/>
      <c r="K362" s="108"/>
      <c r="L362" s="108"/>
      <c r="M362" s="108"/>
      <c r="N362" s="108"/>
      <c r="O362" s="121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</row>
    <row r="363" spans="1:49" ht="13.5" customHeight="1">
      <c r="A363" s="92"/>
      <c r="B363" s="92"/>
      <c r="C363" s="92"/>
      <c r="D363" s="116"/>
      <c r="E363" s="92"/>
      <c r="F363" s="121"/>
      <c r="G363" s="108"/>
      <c r="H363" s="108"/>
      <c r="I363" s="108"/>
      <c r="J363" s="108"/>
      <c r="K363" s="108"/>
      <c r="L363" s="108"/>
      <c r="M363" s="108"/>
      <c r="N363" s="108"/>
      <c r="O363" s="121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</row>
    <row r="364" spans="1:49" ht="13.5" customHeight="1">
      <c r="A364" s="92"/>
      <c r="B364" s="92"/>
      <c r="C364" s="92"/>
      <c r="D364" s="116"/>
      <c r="E364" s="92"/>
      <c r="F364" s="121"/>
      <c r="G364" s="108"/>
      <c r="H364" s="108"/>
      <c r="I364" s="108"/>
      <c r="J364" s="108"/>
      <c r="K364" s="108"/>
      <c r="L364" s="108"/>
      <c r="M364" s="108"/>
      <c r="N364" s="108"/>
      <c r="O364" s="121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</row>
    <row r="365" spans="1:49" ht="13.5" customHeight="1">
      <c r="A365" s="92"/>
      <c r="B365" s="92"/>
      <c r="C365" s="92"/>
      <c r="D365" s="116"/>
      <c r="E365" s="92"/>
      <c r="F365" s="121"/>
      <c r="G365" s="108"/>
      <c r="H365" s="108"/>
      <c r="I365" s="108"/>
      <c r="J365" s="108"/>
      <c r="K365" s="108"/>
      <c r="L365" s="108"/>
      <c r="M365" s="108"/>
      <c r="N365" s="108"/>
      <c r="O365" s="121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</row>
    <row r="366" spans="1:49" ht="13.5" customHeight="1">
      <c r="A366" s="92"/>
      <c r="B366" s="92"/>
      <c r="C366" s="92"/>
      <c r="D366" s="116"/>
      <c r="E366" s="92"/>
      <c r="F366" s="121"/>
      <c r="G366" s="108"/>
      <c r="H366" s="108"/>
      <c r="I366" s="108"/>
      <c r="J366" s="108"/>
      <c r="K366" s="108"/>
      <c r="L366" s="108"/>
      <c r="M366" s="108"/>
      <c r="N366" s="108"/>
      <c r="O366" s="121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</row>
    <row r="367" spans="1:49" ht="13.5" customHeight="1">
      <c r="A367" s="92"/>
      <c r="B367" s="92"/>
      <c r="C367" s="92"/>
      <c r="D367" s="116"/>
      <c r="E367" s="92"/>
      <c r="F367" s="121"/>
      <c r="G367" s="108"/>
      <c r="H367" s="108"/>
      <c r="I367" s="108"/>
      <c r="J367" s="108"/>
      <c r="K367" s="108"/>
      <c r="L367" s="108"/>
      <c r="M367" s="108"/>
      <c r="N367" s="108"/>
      <c r="O367" s="121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</row>
    <row r="368" spans="1:49" ht="13.5" customHeight="1">
      <c r="A368" s="92"/>
      <c r="B368" s="92"/>
      <c r="C368" s="92"/>
      <c r="D368" s="116"/>
      <c r="E368" s="92"/>
      <c r="F368" s="121"/>
      <c r="G368" s="108"/>
      <c r="H368" s="108"/>
      <c r="I368" s="108"/>
      <c r="J368" s="108"/>
      <c r="K368" s="108"/>
      <c r="L368" s="108"/>
      <c r="M368" s="108"/>
      <c r="N368" s="108"/>
      <c r="O368" s="121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</row>
    <row r="369" spans="1:49" ht="13.5" customHeight="1">
      <c r="A369" s="92"/>
      <c r="B369" s="92"/>
      <c r="C369" s="92"/>
      <c r="D369" s="116"/>
      <c r="E369" s="92"/>
      <c r="F369" s="121"/>
      <c r="G369" s="108"/>
      <c r="H369" s="108"/>
      <c r="I369" s="108"/>
      <c r="J369" s="108"/>
      <c r="K369" s="108"/>
      <c r="L369" s="108"/>
      <c r="M369" s="108"/>
      <c r="N369" s="108"/>
      <c r="O369" s="121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</row>
    <row r="370" spans="1:49" ht="13.5" customHeight="1">
      <c r="A370" s="92"/>
      <c r="B370" s="92"/>
      <c r="C370" s="92"/>
      <c r="D370" s="116"/>
      <c r="E370" s="92"/>
      <c r="F370" s="121"/>
      <c r="G370" s="108"/>
      <c r="H370" s="108"/>
      <c r="I370" s="108"/>
      <c r="J370" s="108"/>
      <c r="K370" s="108"/>
      <c r="L370" s="108"/>
      <c r="M370" s="108"/>
      <c r="N370" s="108"/>
      <c r="O370" s="121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</row>
    <row r="371" spans="1:49" ht="13.5" customHeight="1">
      <c r="A371" s="92"/>
      <c r="B371" s="92"/>
      <c r="C371" s="92"/>
      <c r="D371" s="116"/>
      <c r="E371" s="92"/>
      <c r="F371" s="121"/>
      <c r="G371" s="108"/>
      <c r="H371" s="108"/>
      <c r="I371" s="108"/>
      <c r="J371" s="108"/>
      <c r="K371" s="108"/>
      <c r="L371" s="108"/>
      <c r="M371" s="108"/>
      <c r="N371" s="108"/>
      <c r="O371" s="121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</row>
    <row r="372" spans="1:49" ht="13.5" customHeight="1">
      <c r="A372" s="92"/>
      <c r="B372" s="92"/>
      <c r="C372" s="92"/>
      <c r="D372" s="116"/>
      <c r="E372" s="92"/>
      <c r="F372" s="121"/>
      <c r="G372" s="108"/>
      <c r="H372" s="108"/>
      <c r="I372" s="108"/>
      <c r="J372" s="108"/>
      <c r="K372" s="108"/>
      <c r="L372" s="108"/>
      <c r="M372" s="108"/>
      <c r="N372" s="108"/>
      <c r="O372" s="121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</row>
    <row r="373" spans="1:49" ht="13.5" customHeight="1">
      <c r="A373" s="92"/>
      <c r="B373" s="92"/>
      <c r="C373" s="92"/>
      <c r="D373" s="116"/>
      <c r="E373" s="92"/>
      <c r="F373" s="121"/>
      <c r="G373" s="108"/>
      <c r="H373" s="108"/>
      <c r="I373" s="108"/>
      <c r="J373" s="108"/>
      <c r="K373" s="108"/>
      <c r="L373" s="108"/>
      <c r="M373" s="108"/>
      <c r="N373" s="108"/>
      <c r="O373" s="121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</row>
    <row r="374" spans="1:49" ht="13.5" customHeight="1">
      <c r="A374" s="92"/>
      <c r="B374" s="92"/>
      <c r="C374" s="92"/>
      <c r="D374" s="116"/>
      <c r="E374" s="92"/>
      <c r="F374" s="121"/>
      <c r="G374" s="108"/>
      <c r="H374" s="108"/>
      <c r="I374" s="108"/>
      <c r="J374" s="108"/>
      <c r="K374" s="108"/>
      <c r="L374" s="108"/>
      <c r="M374" s="108"/>
      <c r="N374" s="108"/>
      <c r="O374" s="121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</row>
    <row r="375" spans="1:49" ht="13.5" customHeight="1">
      <c r="A375" s="92"/>
      <c r="B375" s="92"/>
      <c r="C375" s="92"/>
      <c r="D375" s="116"/>
      <c r="E375" s="92"/>
      <c r="F375" s="121"/>
      <c r="G375" s="108"/>
      <c r="H375" s="108"/>
      <c r="I375" s="108"/>
      <c r="J375" s="108"/>
      <c r="K375" s="108"/>
      <c r="L375" s="108"/>
      <c r="M375" s="108"/>
      <c r="N375" s="108"/>
      <c r="O375" s="121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</row>
    <row r="376" spans="1:49" ht="13.5" customHeight="1">
      <c r="A376" s="92"/>
      <c r="B376" s="92"/>
      <c r="C376" s="92"/>
      <c r="D376" s="116"/>
      <c r="E376" s="92"/>
      <c r="F376" s="121"/>
      <c r="G376" s="108"/>
      <c r="H376" s="108"/>
      <c r="I376" s="108"/>
      <c r="J376" s="108"/>
      <c r="K376" s="108"/>
      <c r="L376" s="108"/>
      <c r="M376" s="108"/>
      <c r="N376" s="108"/>
      <c r="O376" s="121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</row>
    <row r="377" spans="1:49" ht="13.5" customHeight="1">
      <c r="A377" s="92"/>
      <c r="B377" s="92"/>
      <c r="C377" s="92"/>
      <c r="D377" s="116"/>
      <c r="E377" s="92"/>
      <c r="F377" s="121"/>
      <c r="G377" s="108"/>
      <c r="H377" s="108"/>
      <c r="I377" s="108"/>
      <c r="J377" s="108"/>
      <c r="K377" s="108"/>
      <c r="L377" s="108"/>
      <c r="M377" s="108"/>
      <c r="N377" s="108"/>
      <c r="O377" s="121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</row>
    <row r="378" spans="1:49" ht="13.5" customHeight="1">
      <c r="A378" s="92"/>
      <c r="B378" s="92"/>
      <c r="C378" s="92"/>
      <c r="D378" s="116"/>
      <c r="E378" s="92"/>
      <c r="F378" s="121"/>
      <c r="G378" s="108"/>
      <c r="H378" s="108"/>
      <c r="I378" s="108"/>
      <c r="J378" s="108"/>
      <c r="K378" s="108"/>
      <c r="L378" s="108"/>
      <c r="M378" s="108"/>
      <c r="N378" s="108"/>
      <c r="O378" s="121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</row>
    <row r="379" spans="1:49" ht="13.5" customHeight="1">
      <c r="A379" s="92"/>
      <c r="B379" s="92"/>
      <c r="C379" s="92"/>
      <c r="D379" s="116"/>
      <c r="E379" s="92"/>
      <c r="F379" s="121"/>
      <c r="G379" s="108"/>
      <c r="H379" s="108"/>
      <c r="I379" s="108"/>
      <c r="J379" s="108"/>
      <c r="K379" s="108"/>
      <c r="L379" s="108"/>
      <c r="M379" s="108"/>
      <c r="N379" s="108"/>
      <c r="O379" s="121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</row>
    <row r="380" spans="1:49" ht="13.5" customHeight="1">
      <c r="A380" s="92"/>
      <c r="B380" s="92"/>
      <c r="C380" s="92"/>
      <c r="D380" s="116"/>
      <c r="E380" s="92"/>
      <c r="F380" s="121"/>
      <c r="G380" s="108"/>
      <c r="H380" s="108"/>
      <c r="I380" s="108"/>
      <c r="J380" s="108"/>
      <c r="K380" s="108"/>
      <c r="L380" s="108"/>
      <c r="M380" s="108"/>
      <c r="N380" s="108"/>
      <c r="O380" s="121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</row>
    <row r="381" spans="1:49" ht="13.5" customHeight="1">
      <c r="A381" s="92"/>
      <c r="B381" s="92"/>
      <c r="C381" s="92"/>
      <c r="D381" s="116"/>
      <c r="E381" s="92"/>
      <c r="F381" s="121"/>
      <c r="G381" s="108"/>
      <c r="H381" s="108"/>
      <c r="I381" s="108"/>
      <c r="J381" s="108"/>
      <c r="K381" s="108"/>
      <c r="L381" s="108"/>
      <c r="M381" s="108"/>
      <c r="N381" s="108"/>
      <c r="O381" s="121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</row>
    <row r="382" spans="1:49" ht="13.5" customHeight="1">
      <c r="A382" s="92"/>
      <c r="B382" s="92"/>
      <c r="C382" s="92"/>
      <c r="D382" s="116"/>
      <c r="E382" s="92"/>
      <c r="F382" s="121"/>
      <c r="G382" s="108"/>
      <c r="H382" s="108"/>
      <c r="I382" s="108"/>
      <c r="J382" s="108"/>
      <c r="K382" s="108"/>
      <c r="L382" s="108"/>
      <c r="M382" s="108"/>
      <c r="N382" s="108"/>
      <c r="O382" s="121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</row>
    <row r="383" spans="1:49" ht="13.5" customHeight="1">
      <c r="A383" s="92"/>
      <c r="B383" s="92"/>
      <c r="C383" s="92"/>
      <c r="D383" s="116"/>
      <c r="E383" s="92"/>
      <c r="F383" s="121"/>
      <c r="G383" s="108"/>
      <c r="H383" s="108"/>
      <c r="I383" s="108"/>
      <c r="J383" s="108"/>
      <c r="K383" s="108"/>
      <c r="L383" s="108"/>
      <c r="M383" s="108"/>
      <c r="N383" s="108"/>
      <c r="O383" s="121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</row>
    <row r="384" spans="1:49" ht="13.5" customHeight="1">
      <c r="A384" s="92"/>
      <c r="B384" s="92"/>
      <c r="C384" s="92"/>
      <c r="D384" s="116"/>
      <c r="E384" s="92"/>
      <c r="F384" s="121"/>
      <c r="G384" s="108"/>
      <c r="H384" s="108"/>
      <c r="I384" s="108"/>
      <c r="J384" s="108"/>
      <c r="K384" s="108"/>
      <c r="L384" s="108"/>
      <c r="M384" s="108"/>
      <c r="N384" s="108"/>
      <c r="O384" s="121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</row>
    <row r="385" spans="1:49" ht="13.5" customHeight="1">
      <c r="A385" s="92"/>
      <c r="B385" s="92"/>
      <c r="C385" s="92"/>
      <c r="D385" s="116"/>
      <c r="E385" s="92"/>
      <c r="F385" s="121"/>
      <c r="G385" s="108"/>
      <c r="H385" s="108"/>
      <c r="I385" s="108"/>
      <c r="J385" s="108"/>
      <c r="K385" s="108"/>
      <c r="L385" s="108"/>
      <c r="M385" s="108"/>
      <c r="N385" s="108"/>
      <c r="O385" s="121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</row>
    <row r="386" spans="1:49" ht="13.5" customHeight="1">
      <c r="A386" s="92"/>
      <c r="B386" s="92"/>
      <c r="C386" s="92"/>
      <c r="D386" s="116"/>
      <c r="E386" s="92"/>
      <c r="F386" s="121"/>
      <c r="G386" s="108"/>
      <c r="H386" s="108"/>
      <c r="I386" s="108"/>
      <c r="J386" s="108"/>
      <c r="K386" s="108"/>
      <c r="L386" s="108"/>
      <c r="M386" s="108"/>
      <c r="N386" s="108"/>
      <c r="O386" s="121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</row>
    <row r="387" spans="1:49" ht="13.5" customHeight="1">
      <c r="A387" s="92"/>
      <c r="B387" s="92"/>
      <c r="C387" s="92"/>
      <c r="D387" s="116"/>
      <c r="E387" s="92"/>
      <c r="F387" s="121"/>
      <c r="G387" s="108"/>
      <c r="H387" s="108"/>
      <c r="I387" s="108"/>
      <c r="J387" s="108"/>
      <c r="K387" s="108"/>
      <c r="L387" s="108"/>
      <c r="M387" s="108"/>
      <c r="N387" s="108"/>
      <c r="O387" s="121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</row>
    <row r="388" spans="1:49" ht="13.5" customHeight="1">
      <c r="A388" s="92"/>
      <c r="B388" s="92"/>
      <c r="C388" s="92"/>
      <c r="D388" s="116"/>
      <c r="E388" s="92"/>
      <c r="F388" s="121"/>
      <c r="G388" s="108"/>
      <c r="H388" s="108"/>
      <c r="I388" s="108"/>
      <c r="J388" s="108"/>
      <c r="K388" s="108"/>
      <c r="L388" s="108"/>
      <c r="M388" s="108"/>
      <c r="N388" s="108"/>
      <c r="O388" s="121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</row>
    <row r="389" spans="1:49" ht="13.5" customHeight="1">
      <c r="A389" s="92"/>
      <c r="B389" s="92"/>
      <c r="C389" s="92"/>
      <c r="D389" s="116"/>
      <c r="E389" s="92"/>
      <c r="F389" s="121"/>
      <c r="G389" s="108"/>
      <c r="H389" s="108"/>
      <c r="I389" s="108"/>
      <c r="J389" s="108"/>
      <c r="K389" s="108"/>
      <c r="L389" s="108"/>
      <c r="M389" s="108"/>
      <c r="N389" s="108"/>
      <c r="O389" s="121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</row>
    <row r="390" spans="1:49" ht="13.5" customHeight="1">
      <c r="A390" s="92"/>
      <c r="B390" s="92"/>
      <c r="C390" s="92"/>
      <c r="D390" s="116"/>
      <c r="E390" s="92"/>
      <c r="F390" s="121"/>
      <c r="G390" s="108"/>
      <c r="H390" s="108"/>
      <c r="I390" s="108"/>
      <c r="J390" s="108"/>
      <c r="K390" s="108"/>
      <c r="L390" s="108"/>
      <c r="M390" s="108"/>
      <c r="N390" s="108"/>
      <c r="O390" s="121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</row>
    <row r="391" spans="1:49" ht="13.5" customHeight="1">
      <c r="A391" s="92"/>
      <c r="B391" s="92"/>
      <c r="C391" s="92"/>
      <c r="D391" s="116"/>
      <c r="E391" s="92"/>
      <c r="F391" s="121"/>
      <c r="G391" s="108"/>
      <c r="H391" s="108"/>
      <c r="I391" s="108"/>
      <c r="J391" s="108"/>
      <c r="K391" s="108"/>
      <c r="L391" s="108"/>
      <c r="M391" s="108"/>
      <c r="N391" s="108"/>
      <c r="O391" s="121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</row>
    <row r="392" spans="1:49" ht="13.5" customHeight="1">
      <c r="A392" s="92"/>
      <c r="B392" s="92"/>
      <c r="C392" s="92"/>
      <c r="D392" s="116"/>
      <c r="E392" s="92"/>
      <c r="F392" s="121"/>
      <c r="G392" s="108"/>
      <c r="H392" s="108"/>
      <c r="I392" s="108"/>
      <c r="J392" s="108"/>
      <c r="K392" s="108"/>
      <c r="L392" s="108"/>
      <c r="M392" s="108"/>
      <c r="N392" s="108"/>
      <c r="O392" s="121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</row>
    <row r="393" spans="1:49" ht="13.5" customHeight="1">
      <c r="A393" s="92"/>
      <c r="B393" s="92"/>
      <c r="C393" s="92"/>
      <c r="D393" s="116"/>
      <c r="E393" s="92"/>
      <c r="F393" s="121"/>
      <c r="G393" s="108"/>
      <c r="H393" s="108"/>
      <c r="I393" s="108"/>
      <c r="J393" s="108"/>
      <c r="K393" s="108"/>
      <c r="L393" s="108"/>
      <c r="M393" s="108"/>
      <c r="N393" s="108"/>
      <c r="O393" s="121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</row>
    <row r="394" spans="1:49" ht="13.5" customHeight="1">
      <c r="A394" s="92"/>
      <c r="B394" s="92"/>
      <c r="C394" s="92"/>
      <c r="D394" s="116"/>
      <c r="E394" s="92"/>
      <c r="F394" s="121"/>
      <c r="G394" s="108"/>
      <c r="H394" s="108"/>
      <c r="I394" s="108"/>
      <c r="J394" s="108"/>
      <c r="K394" s="108"/>
      <c r="L394" s="108"/>
      <c r="M394" s="108"/>
      <c r="N394" s="108"/>
      <c r="O394" s="121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</row>
    <row r="395" spans="1:49" ht="13.5" customHeight="1">
      <c r="A395" s="92"/>
      <c r="B395" s="92"/>
      <c r="C395" s="92"/>
      <c r="D395" s="116"/>
      <c r="E395" s="92"/>
      <c r="F395" s="121"/>
      <c r="G395" s="108"/>
      <c r="H395" s="108"/>
      <c r="I395" s="108"/>
      <c r="J395" s="108"/>
      <c r="K395" s="108"/>
      <c r="L395" s="108"/>
      <c r="M395" s="108"/>
      <c r="N395" s="108"/>
      <c r="O395" s="121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</row>
    <row r="396" spans="1:49" ht="13.5" customHeight="1">
      <c r="A396" s="92"/>
      <c r="B396" s="92"/>
      <c r="C396" s="92"/>
      <c r="D396" s="116"/>
      <c r="E396" s="92"/>
      <c r="F396" s="121"/>
      <c r="G396" s="108"/>
      <c r="H396" s="108"/>
      <c r="I396" s="108"/>
      <c r="J396" s="108"/>
      <c r="K396" s="108"/>
      <c r="L396" s="108"/>
      <c r="M396" s="108"/>
      <c r="N396" s="108"/>
      <c r="O396" s="121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</row>
    <row r="397" spans="1:49" ht="13.5" customHeight="1">
      <c r="A397" s="92"/>
      <c r="B397" s="92"/>
      <c r="C397" s="92"/>
      <c r="D397" s="116"/>
      <c r="E397" s="92"/>
      <c r="F397" s="121"/>
      <c r="G397" s="108"/>
      <c r="H397" s="108"/>
      <c r="I397" s="108"/>
      <c r="J397" s="108"/>
      <c r="K397" s="108"/>
      <c r="L397" s="108"/>
      <c r="M397" s="108"/>
      <c r="N397" s="108"/>
      <c r="O397" s="121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</row>
    <row r="398" spans="1:49" ht="13.5" customHeight="1">
      <c r="A398" s="92"/>
      <c r="B398" s="92"/>
      <c r="C398" s="92"/>
      <c r="D398" s="116"/>
      <c r="E398" s="92"/>
      <c r="F398" s="121"/>
      <c r="G398" s="108"/>
      <c r="H398" s="108"/>
      <c r="I398" s="108"/>
      <c r="J398" s="108"/>
      <c r="K398" s="108"/>
      <c r="L398" s="108"/>
      <c r="M398" s="108"/>
      <c r="N398" s="108"/>
      <c r="O398" s="121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</row>
    <row r="399" spans="1:49" ht="13.5" customHeight="1">
      <c r="A399" s="92"/>
      <c r="B399" s="92"/>
      <c r="C399" s="92"/>
      <c r="D399" s="116"/>
      <c r="E399" s="92"/>
      <c r="F399" s="121"/>
      <c r="G399" s="108"/>
      <c r="H399" s="108"/>
      <c r="I399" s="108"/>
      <c r="J399" s="108"/>
      <c r="K399" s="108"/>
      <c r="L399" s="108"/>
      <c r="M399" s="108"/>
      <c r="N399" s="108"/>
      <c r="O399" s="121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</row>
    <row r="400" spans="1:49" ht="13.5" customHeight="1">
      <c r="A400" s="92"/>
      <c r="B400" s="92"/>
      <c r="C400" s="92"/>
      <c r="D400" s="116"/>
      <c r="E400" s="92"/>
      <c r="F400" s="121"/>
      <c r="G400" s="108"/>
      <c r="H400" s="108"/>
      <c r="I400" s="108"/>
      <c r="J400" s="108"/>
      <c r="K400" s="108"/>
      <c r="L400" s="108"/>
      <c r="M400" s="108"/>
      <c r="N400" s="108"/>
      <c r="O400" s="121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</row>
    <row r="401" spans="3:26" ht="12.75">
      <c r="C401" s="92"/>
      <c r="D401" s="116"/>
      <c r="E401" s="92"/>
      <c r="F401" s="121"/>
      <c r="G401" s="108"/>
      <c r="H401" s="108"/>
      <c r="I401" s="108"/>
      <c r="J401" s="108"/>
      <c r="K401" s="108"/>
      <c r="L401" s="108"/>
      <c r="M401" s="108"/>
      <c r="N401" s="108"/>
      <c r="O401" s="121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3:26" ht="12.75">
      <c r="C402" s="92"/>
      <c r="D402" s="116"/>
      <c r="E402" s="92"/>
      <c r="F402" s="121"/>
      <c r="G402" s="108"/>
      <c r="H402" s="108"/>
      <c r="I402" s="108"/>
      <c r="J402" s="108"/>
      <c r="K402" s="108"/>
      <c r="L402" s="108"/>
      <c r="M402" s="108"/>
      <c r="N402" s="108"/>
      <c r="O402" s="121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3:26" ht="12.75">
      <c r="C403" s="92"/>
      <c r="D403" s="116"/>
      <c r="E403" s="92"/>
      <c r="F403" s="121"/>
      <c r="G403" s="108"/>
      <c r="H403" s="108"/>
      <c r="I403" s="108"/>
      <c r="J403" s="108"/>
      <c r="K403" s="108"/>
      <c r="L403" s="108"/>
      <c r="M403" s="108"/>
      <c r="N403" s="108"/>
      <c r="O403" s="121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3:26" ht="12.75">
      <c r="C404" s="92"/>
      <c r="D404" s="116"/>
      <c r="E404" s="92"/>
      <c r="F404" s="121"/>
      <c r="G404" s="108"/>
      <c r="H404" s="108"/>
      <c r="I404" s="108"/>
      <c r="J404" s="108"/>
      <c r="K404" s="108"/>
      <c r="L404" s="108"/>
      <c r="M404" s="108"/>
      <c r="N404" s="108"/>
      <c r="O404" s="121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3:26" ht="12.75">
      <c r="C405" s="92"/>
      <c r="D405" s="116"/>
      <c r="E405" s="92"/>
      <c r="F405" s="121"/>
      <c r="G405" s="108"/>
      <c r="H405" s="108"/>
      <c r="I405" s="108"/>
      <c r="J405" s="108"/>
      <c r="K405" s="108"/>
      <c r="L405" s="108"/>
      <c r="M405" s="108"/>
      <c r="N405" s="108"/>
      <c r="O405" s="121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3:26" ht="12.75">
      <c r="C406" s="92"/>
      <c r="D406" s="116"/>
      <c r="E406" s="92"/>
      <c r="F406" s="121"/>
      <c r="G406" s="108"/>
      <c r="H406" s="108"/>
      <c r="I406" s="108"/>
      <c r="J406" s="108"/>
      <c r="K406" s="108"/>
      <c r="L406" s="108"/>
      <c r="M406" s="108"/>
      <c r="N406" s="108"/>
      <c r="O406" s="121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3:26" ht="12.75">
      <c r="C407" s="92"/>
      <c r="D407" s="116"/>
      <c r="E407" s="92"/>
      <c r="F407" s="121"/>
      <c r="G407" s="108"/>
      <c r="H407" s="108"/>
      <c r="I407" s="108"/>
      <c r="J407" s="108"/>
      <c r="K407" s="108"/>
      <c r="L407" s="108"/>
      <c r="M407" s="108"/>
      <c r="N407" s="108"/>
      <c r="O407" s="121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3:26" ht="12.75">
      <c r="C408" s="92"/>
      <c r="D408" s="116"/>
      <c r="E408" s="92"/>
      <c r="F408" s="121"/>
      <c r="G408" s="108"/>
      <c r="H408" s="108"/>
      <c r="I408" s="108"/>
      <c r="J408" s="108"/>
      <c r="K408" s="108"/>
      <c r="L408" s="108"/>
      <c r="M408" s="108"/>
      <c r="N408" s="108"/>
      <c r="O408" s="121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3:26" ht="12.75">
      <c r="C409" s="92"/>
      <c r="D409" s="116"/>
      <c r="E409" s="92"/>
      <c r="F409" s="121"/>
      <c r="G409" s="108"/>
      <c r="H409" s="108"/>
      <c r="I409" s="108"/>
      <c r="J409" s="108"/>
      <c r="K409" s="108"/>
      <c r="L409" s="108"/>
      <c r="M409" s="108"/>
      <c r="N409" s="108"/>
      <c r="O409" s="121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6:26" ht="12.75">
      <c r="F410" s="121"/>
      <c r="G410" s="108"/>
      <c r="H410" s="108"/>
      <c r="I410" s="108"/>
      <c r="J410" s="108"/>
      <c r="K410" s="108"/>
      <c r="L410" s="108"/>
      <c r="M410" s="108"/>
      <c r="N410" s="108"/>
      <c r="O410" s="121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6:26" ht="12.75">
      <c r="F411" s="121"/>
      <c r="G411" s="108"/>
      <c r="H411" s="108"/>
      <c r="I411" s="108"/>
      <c r="J411" s="108"/>
      <c r="K411" s="108"/>
      <c r="L411" s="108"/>
      <c r="M411" s="108"/>
      <c r="N411" s="108"/>
      <c r="O411" s="121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6:26" ht="12.75">
      <c r="F412" s="121"/>
      <c r="G412" s="108"/>
      <c r="H412" s="108"/>
      <c r="I412" s="108"/>
      <c r="J412" s="108"/>
      <c r="K412" s="108"/>
      <c r="L412" s="108"/>
      <c r="M412" s="108"/>
      <c r="N412" s="108"/>
      <c r="O412" s="121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6:26" ht="12.75">
      <c r="F413" s="121"/>
      <c r="G413" s="108"/>
      <c r="H413" s="108"/>
      <c r="I413" s="108"/>
      <c r="J413" s="108"/>
      <c r="K413" s="108"/>
      <c r="L413" s="108"/>
      <c r="M413" s="108"/>
      <c r="N413" s="108"/>
      <c r="O413" s="121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6:26" ht="12.75">
      <c r="F414" s="121"/>
      <c r="G414" s="108"/>
      <c r="H414" s="108"/>
      <c r="I414" s="108"/>
      <c r="J414" s="108"/>
      <c r="K414" s="108"/>
      <c r="L414" s="108"/>
      <c r="M414" s="108"/>
      <c r="N414" s="108"/>
      <c r="O414" s="121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6:26" ht="12.75">
      <c r="F415" s="121"/>
      <c r="G415" s="108"/>
      <c r="H415" s="108"/>
      <c r="I415" s="108"/>
      <c r="J415" s="108"/>
      <c r="K415" s="108"/>
      <c r="L415" s="108"/>
      <c r="M415" s="108"/>
      <c r="N415" s="108"/>
      <c r="O415" s="121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6:26" ht="12.75">
      <c r="F416" s="121"/>
      <c r="G416" s="108"/>
      <c r="H416" s="108"/>
      <c r="I416" s="108"/>
      <c r="J416" s="108"/>
      <c r="K416" s="108"/>
      <c r="L416" s="108"/>
      <c r="M416" s="108"/>
      <c r="N416" s="108"/>
      <c r="O416" s="121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6:26" ht="12.75">
      <c r="F417" s="121"/>
      <c r="G417" s="108"/>
      <c r="H417" s="108"/>
      <c r="I417" s="108"/>
      <c r="J417" s="108"/>
      <c r="K417" s="108"/>
      <c r="L417" s="108"/>
      <c r="M417" s="108"/>
      <c r="N417" s="108"/>
      <c r="O417" s="121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6:26" ht="12.75">
      <c r="F418" s="121"/>
      <c r="G418" s="108"/>
      <c r="H418" s="108"/>
      <c r="I418" s="108"/>
      <c r="J418" s="108"/>
      <c r="K418" s="108"/>
      <c r="L418" s="108"/>
      <c r="M418" s="108"/>
      <c r="N418" s="108"/>
      <c r="O418" s="121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6:26" ht="12.75">
      <c r="F419" s="121"/>
      <c r="G419" s="108"/>
      <c r="H419" s="108"/>
      <c r="I419" s="108"/>
      <c r="J419" s="108"/>
      <c r="K419" s="108"/>
      <c r="L419" s="108"/>
      <c r="M419" s="108"/>
      <c r="N419" s="108"/>
      <c r="O419" s="121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6:26" ht="12.75">
      <c r="F420" s="121"/>
      <c r="G420" s="108"/>
      <c r="H420" s="108"/>
      <c r="I420" s="108"/>
      <c r="J420" s="108"/>
      <c r="K420" s="108"/>
      <c r="L420" s="108"/>
      <c r="M420" s="108"/>
      <c r="N420" s="108"/>
      <c r="O420" s="121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6:26" ht="12.75">
      <c r="F421" s="121"/>
      <c r="G421" s="108"/>
      <c r="H421" s="108"/>
      <c r="I421" s="108"/>
      <c r="J421" s="108"/>
      <c r="K421" s="108"/>
      <c r="L421" s="108"/>
      <c r="M421" s="108"/>
      <c r="N421" s="108"/>
      <c r="O421" s="121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6:26" ht="12.75">
      <c r="F422" s="121"/>
      <c r="G422" s="108"/>
      <c r="H422" s="108"/>
      <c r="I422" s="108"/>
      <c r="J422" s="108"/>
      <c r="K422" s="108"/>
      <c r="L422" s="108"/>
      <c r="M422" s="108"/>
      <c r="N422" s="108"/>
      <c r="O422" s="121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6:26" ht="12.75">
      <c r="F423" s="121"/>
      <c r="G423" s="108"/>
      <c r="H423" s="108"/>
      <c r="I423" s="108"/>
      <c r="J423" s="108"/>
      <c r="K423" s="108"/>
      <c r="L423" s="108"/>
      <c r="M423" s="108"/>
      <c r="N423" s="108"/>
      <c r="O423" s="121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6:26" ht="12.75">
      <c r="F424" s="121"/>
      <c r="G424" s="108"/>
      <c r="H424" s="108"/>
      <c r="I424" s="108"/>
      <c r="J424" s="108"/>
      <c r="K424" s="108"/>
      <c r="L424" s="108"/>
      <c r="M424" s="108"/>
      <c r="N424" s="108"/>
      <c r="O424" s="121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6:26" ht="12.75">
      <c r="F425" s="121"/>
      <c r="G425" s="108"/>
      <c r="H425" s="108"/>
      <c r="I425" s="108"/>
      <c r="J425" s="108"/>
      <c r="K425" s="108"/>
      <c r="L425" s="108"/>
      <c r="M425" s="108"/>
      <c r="N425" s="108"/>
      <c r="O425" s="121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6:26" ht="12.75">
      <c r="F426" s="121"/>
      <c r="G426" s="108"/>
      <c r="H426" s="108"/>
      <c r="I426" s="108"/>
      <c r="J426" s="108"/>
      <c r="K426" s="108"/>
      <c r="L426" s="108"/>
      <c r="M426" s="108"/>
      <c r="N426" s="108"/>
      <c r="O426" s="121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6:26" ht="12.75">
      <c r="F427" s="121"/>
      <c r="G427" s="108"/>
      <c r="H427" s="108"/>
      <c r="I427" s="108"/>
      <c r="J427" s="108"/>
      <c r="K427" s="108"/>
      <c r="L427" s="108"/>
      <c r="M427" s="108"/>
      <c r="N427" s="108"/>
      <c r="O427" s="121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6:26" ht="12.75">
      <c r="F428" s="121"/>
      <c r="G428" s="108"/>
      <c r="H428" s="108"/>
      <c r="I428" s="108"/>
      <c r="J428" s="108"/>
      <c r="K428" s="108"/>
      <c r="L428" s="108"/>
      <c r="M428" s="108"/>
      <c r="N428" s="108"/>
      <c r="O428" s="121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6:26" ht="12.75">
      <c r="F429" s="121"/>
      <c r="G429" s="108"/>
      <c r="H429" s="108"/>
      <c r="I429" s="108"/>
      <c r="J429" s="108"/>
      <c r="K429" s="108"/>
      <c r="L429" s="108"/>
      <c r="M429" s="108"/>
      <c r="N429" s="108"/>
      <c r="O429" s="121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6:26" ht="12.75">
      <c r="F430" s="121"/>
      <c r="G430" s="108"/>
      <c r="H430" s="108"/>
      <c r="I430" s="108"/>
      <c r="J430" s="108"/>
      <c r="K430" s="108"/>
      <c r="L430" s="108"/>
      <c r="M430" s="108"/>
      <c r="N430" s="108"/>
      <c r="O430" s="121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6:26" ht="12.75">
      <c r="F431" s="121"/>
      <c r="G431" s="108"/>
      <c r="H431" s="108"/>
      <c r="I431" s="108"/>
      <c r="J431" s="108"/>
      <c r="K431" s="108"/>
      <c r="L431" s="108"/>
      <c r="M431" s="108"/>
      <c r="N431" s="108"/>
      <c r="O431" s="121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6:26" ht="12.75">
      <c r="F432" s="121"/>
      <c r="G432" s="108"/>
      <c r="H432" s="108"/>
      <c r="I432" s="108"/>
      <c r="J432" s="108"/>
      <c r="K432" s="108"/>
      <c r="L432" s="108"/>
      <c r="M432" s="108"/>
      <c r="N432" s="108"/>
      <c r="O432" s="121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6:26" ht="12.75">
      <c r="F433" s="121"/>
      <c r="G433" s="108"/>
      <c r="H433" s="108"/>
      <c r="I433" s="108"/>
      <c r="J433" s="108"/>
      <c r="K433" s="108"/>
      <c r="L433" s="108"/>
      <c r="M433" s="108"/>
      <c r="N433" s="108"/>
      <c r="O433" s="121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6:26" ht="12.75">
      <c r="F434" s="121"/>
      <c r="G434" s="108"/>
      <c r="H434" s="108"/>
      <c r="I434" s="108"/>
      <c r="J434" s="108"/>
      <c r="K434" s="108"/>
      <c r="L434" s="108"/>
      <c r="M434" s="108"/>
      <c r="N434" s="108"/>
      <c r="O434" s="121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6:26" ht="12.75">
      <c r="F435" s="121"/>
      <c r="G435" s="108"/>
      <c r="H435" s="108"/>
      <c r="I435" s="108"/>
      <c r="J435" s="108"/>
      <c r="K435" s="108"/>
      <c r="L435" s="108"/>
      <c r="M435" s="108"/>
      <c r="N435" s="108"/>
      <c r="O435" s="121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6:26" ht="12.75">
      <c r="F436" s="121"/>
      <c r="G436" s="108"/>
      <c r="H436" s="108"/>
      <c r="I436" s="108"/>
      <c r="J436" s="108"/>
      <c r="K436" s="108"/>
      <c r="L436" s="108"/>
      <c r="M436" s="108"/>
      <c r="N436" s="108"/>
      <c r="O436" s="121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6:26" ht="12.75">
      <c r="F437" s="121"/>
      <c r="G437" s="108"/>
      <c r="H437" s="108"/>
      <c r="I437" s="108"/>
      <c r="J437" s="108"/>
      <c r="K437" s="108"/>
      <c r="L437" s="108"/>
      <c r="M437" s="108"/>
      <c r="N437" s="108"/>
      <c r="O437" s="121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6:26" ht="12.75">
      <c r="F438" s="121"/>
      <c r="G438" s="108"/>
      <c r="H438" s="108"/>
      <c r="I438" s="108"/>
      <c r="J438" s="108"/>
      <c r="K438" s="108"/>
      <c r="L438" s="108"/>
      <c r="M438" s="108"/>
      <c r="N438" s="108"/>
      <c r="O438" s="121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6:26" ht="12.75">
      <c r="F439" s="121"/>
      <c r="G439" s="108"/>
      <c r="H439" s="108"/>
      <c r="I439" s="108"/>
      <c r="J439" s="108"/>
      <c r="K439" s="108"/>
      <c r="L439" s="108"/>
      <c r="M439" s="108"/>
      <c r="N439" s="108"/>
      <c r="O439" s="121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</sheetData>
  <sheetProtection/>
  <mergeCells count="120">
    <mergeCell ref="W80:W82"/>
    <mergeCell ref="Y80:Y82"/>
    <mergeCell ref="Z80:Z82"/>
    <mergeCell ref="X80:X82"/>
    <mergeCell ref="C11:C17"/>
    <mergeCell ref="D11:D17"/>
    <mergeCell ref="E11:E17"/>
    <mergeCell ref="F11:F17"/>
    <mergeCell ref="Y76:Y79"/>
    <mergeCell ref="V76:V79"/>
    <mergeCell ref="Z76:Z79"/>
    <mergeCell ref="C80:C82"/>
    <mergeCell ref="D80:D82"/>
    <mergeCell ref="E80:E82"/>
    <mergeCell ref="F80:F82"/>
    <mergeCell ref="T80:T82"/>
    <mergeCell ref="U80:U82"/>
    <mergeCell ref="V80:V82"/>
    <mergeCell ref="X76:X79"/>
    <mergeCell ref="C76:C79"/>
    <mergeCell ref="D76:D79"/>
    <mergeCell ref="E76:E79"/>
    <mergeCell ref="F76:F79"/>
    <mergeCell ref="T76:T79"/>
    <mergeCell ref="U76:U79"/>
    <mergeCell ref="Q39:Q40"/>
    <mergeCell ref="T39:T40"/>
    <mergeCell ref="U39:U40"/>
    <mergeCell ref="V39:V40"/>
    <mergeCell ref="Y39:Y40"/>
    <mergeCell ref="Z39:Z40"/>
    <mergeCell ref="Z36:Z37"/>
    <mergeCell ref="C39:C40"/>
    <mergeCell ref="D39:D40"/>
    <mergeCell ref="E39:E40"/>
    <mergeCell ref="F39:F40"/>
    <mergeCell ref="L39:L40"/>
    <mergeCell ref="M39:M40"/>
    <mergeCell ref="N39:N40"/>
    <mergeCell ref="O39:O40"/>
    <mergeCell ref="P39:P40"/>
    <mergeCell ref="Q36:Q37"/>
    <mergeCell ref="T36:T37"/>
    <mergeCell ref="U36:U37"/>
    <mergeCell ref="V36:V37"/>
    <mergeCell ref="W36:W37"/>
    <mergeCell ref="Y36:Y37"/>
    <mergeCell ref="Z34:Z35"/>
    <mergeCell ref="C36:C37"/>
    <mergeCell ref="D36:D37"/>
    <mergeCell ref="E36:E37"/>
    <mergeCell ref="F36:F37"/>
    <mergeCell ref="L36:L37"/>
    <mergeCell ref="M36:M37"/>
    <mergeCell ref="N36:N37"/>
    <mergeCell ref="O36:O37"/>
    <mergeCell ref="P36:P37"/>
    <mergeCell ref="Q34:Q35"/>
    <mergeCell ref="T34:T35"/>
    <mergeCell ref="U34:U35"/>
    <mergeCell ref="V34:V35"/>
    <mergeCell ref="W34:W35"/>
    <mergeCell ref="Y34:Y35"/>
    <mergeCell ref="Z29:Z30"/>
    <mergeCell ref="C34:C35"/>
    <mergeCell ref="D34:D35"/>
    <mergeCell ref="E34:E35"/>
    <mergeCell ref="F34:F35"/>
    <mergeCell ref="L34:L35"/>
    <mergeCell ref="M34:M35"/>
    <mergeCell ref="N34:N35"/>
    <mergeCell ref="O34:O35"/>
    <mergeCell ref="P34:P35"/>
    <mergeCell ref="W76:W79"/>
    <mergeCell ref="J29:J30"/>
    <mergeCell ref="K29:K30"/>
    <mergeCell ref="P29:P30"/>
    <mergeCell ref="Q29:Q30"/>
    <mergeCell ref="T29:T30"/>
    <mergeCell ref="U29:U30"/>
    <mergeCell ref="V29:V30"/>
    <mergeCell ref="W29:W30"/>
    <mergeCell ref="W39:W40"/>
    <mergeCell ref="Y29:Y30"/>
    <mergeCell ref="W11:W16"/>
    <mergeCell ref="C23:C24"/>
    <mergeCell ref="D23:D24"/>
    <mergeCell ref="E23:E24"/>
    <mergeCell ref="F23:F24"/>
    <mergeCell ref="C29:C30"/>
    <mergeCell ref="D29:D30"/>
    <mergeCell ref="E29:E30"/>
    <mergeCell ref="X29:X30"/>
    <mergeCell ref="F29:F30"/>
    <mergeCell ref="I29:I30"/>
    <mergeCell ref="X6:Y6"/>
    <mergeCell ref="Z11:Z16"/>
    <mergeCell ref="T11:T16"/>
    <mergeCell ref="U11:U16"/>
    <mergeCell ref="V11:V16"/>
    <mergeCell ref="L6:N6"/>
    <mergeCell ref="O6:Q6"/>
    <mergeCell ref="X11:X16"/>
    <mergeCell ref="Z5:Z7"/>
    <mergeCell ref="G6:G7"/>
    <mergeCell ref="H6:K6"/>
    <mergeCell ref="R6:R7"/>
    <mergeCell ref="S6:U6"/>
    <mergeCell ref="V6:V7"/>
    <mergeCell ref="W6:W7"/>
    <mergeCell ref="X2:Z3"/>
    <mergeCell ref="Y11:Y16"/>
    <mergeCell ref="X34:X35"/>
    <mergeCell ref="X36:X37"/>
    <mergeCell ref="X39:X40"/>
    <mergeCell ref="C4:Z4"/>
    <mergeCell ref="C5:E7"/>
    <mergeCell ref="F5:F7"/>
    <mergeCell ref="G5:Q5"/>
    <mergeCell ref="R5:Y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</cp:lastModifiedBy>
  <cp:lastPrinted>2014-05-16T07:52:10Z</cp:lastPrinted>
  <dcterms:created xsi:type="dcterms:W3CDTF">2006-01-31T10:46:50Z</dcterms:created>
  <dcterms:modified xsi:type="dcterms:W3CDTF">2015-11-03T12:08:04Z</dcterms:modified>
  <cp:category/>
  <cp:version/>
  <cp:contentType/>
  <cp:contentStatus/>
</cp:coreProperties>
</file>