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23F08698-F6C9-40A5-B0F5-AAE4A4E939C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СВОД подпр.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9" l="1"/>
  <c r="I5" i="9"/>
  <c r="E5" i="9"/>
  <c r="D5" i="9"/>
  <c r="F5" i="9"/>
  <c r="K6" i="9"/>
  <c r="I6" i="9"/>
  <c r="F6" i="9"/>
  <c r="E6" i="9"/>
  <c r="D6" i="9"/>
  <c r="C6" i="9"/>
  <c r="B6" i="9"/>
  <c r="K7" i="9"/>
  <c r="J7" i="9"/>
  <c r="J6" i="9" s="1"/>
  <c r="I7" i="9"/>
  <c r="H7" i="9"/>
  <c r="H6" i="9" s="1"/>
  <c r="F7" i="9"/>
  <c r="E7" i="9"/>
  <c r="D7" i="9"/>
  <c r="C7" i="9"/>
  <c r="B7" i="9"/>
  <c r="G8" i="9"/>
  <c r="L8" i="9" s="1"/>
  <c r="B8" i="9"/>
  <c r="L42" i="9"/>
  <c r="K42" i="9"/>
  <c r="J42" i="9"/>
  <c r="I42" i="9"/>
  <c r="H42" i="9"/>
  <c r="G42" i="9"/>
  <c r="B42" i="9"/>
  <c r="F42" i="9"/>
  <c r="E42" i="9"/>
  <c r="D42" i="9"/>
  <c r="D43" i="9"/>
  <c r="C42" i="9"/>
  <c r="C43" i="9"/>
  <c r="K43" i="9"/>
  <c r="J43" i="9"/>
  <c r="I43" i="9"/>
  <c r="H43" i="9"/>
  <c r="F43" i="9"/>
  <c r="E43" i="9"/>
  <c r="G43" i="9"/>
  <c r="G44" i="9"/>
  <c r="B44" i="9"/>
  <c r="L44" i="9" s="1"/>
  <c r="G16" i="9"/>
  <c r="B16" i="9"/>
  <c r="B15" i="9"/>
  <c r="G7" i="9" l="1"/>
  <c r="B43" i="9"/>
  <c r="L43" i="9" s="1"/>
  <c r="L16" i="9"/>
  <c r="G26" i="9"/>
  <c r="L26" i="9" s="1"/>
  <c r="B26" i="9"/>
  <c r="G27" i="9"/>
  <c r="B27" i="9"/>
  <c r="L7" i="9" l="1"/>
  <c r="G6" i="9"/>
  <c r="L27" i="9"/>
  <c r="D14" i="9"/>
  <c r="E14" i="9"/>
  <c r="F14" i="9"/>
  <c r="H14" i="9"/>
  <c r="I14" i="9"/>
  <c r="J14" i="9"/>
  <c r="K14" i="9"/>
  <c r="C14" i="9"/>
  <c r="G19" i="9"/>
  <c r="B19" i="9"/>
  <c r="D10" i="9"/>
  <c r="E10" i="9"/>
  <c r="F10" i="9"/>
  <c r="H10" i="9"/>
  <c r="I10" i="9"/>
  <c r="J10" i="9"/>
  <c r="K10" i="9"/>
  <c r="C10" i="9"/>
  <c r="E20" i="9"/>
  <c r="F20" i="9"/>
  <c r="H20" i="9"/>
  <c r="I20" i="9"/>
  <c r="J20" i="9"/>
  <c r="K20" i="9"/>
  <c r="D20" i="9"/>
  <c r="C20" i="9"/>
  <c r="G31" i="9"/>
  <c r="F32" i="9"/>
  <c r="G30" i="9"/>
  <c r="B30" i="9"/>
  <c r="G28" i="9"/>
  <c r="B28" i="9"/>
  <c r="G25" i="9"/>
  <c r="B25" i="9"/>
  <c r="G24" i="9"/>
  <c r="B24" i="9"/>
  <c r="G23" i="9"/>
  <c r="B23" i="9"/>
  <c r="G21" i="9"/>
  <c r="B21" i="9"/>
  <c r="G15" i="9"/>
  <c r="G12" i="9"/>
  <c r="B12" i="9"/>
  <c r="G11" i="9"/>
  <c r="B11" i="9"/>
  <c r="B31" i="9"/>
  <c r="K37" i="9"/>
  <c r="J37" i="9"/>
  <c r="I37" i="9"/>
  <c r="F37" i="9"/>
  <c r="E37" i="9"/>
  <c r="D37" i="9"/>
  <c r="G41" i="9"/>
  <c r="B41" i="9"/>
  <c r="K32" i="9"/>
  <c r="J32" i="9"/>
  <c r="I32" i="9"/>
  <c r="H32" i="9"/>
  <c r="E32" i="9"/>
  <c r="D32" i="9"/>
  <c r="B33" i="9"/>
  <c r="B36" i="9"/>
  <c r="G36" i="9"/>
  <c r="B18" i="9"/>
  <c r="G40" i="9"/>
  <c r="G38" i="9"/>
  <c r="B38" i="9"/>
  <c r="G35" i="9"/>
  <c r="G34" i="9"/>
  <c r="G33" i="9"/>
  <c r="B35" i="9"/>
  <c r="G29" i="9"/>
  <c r="G22" i="9"/>
  <c r="B29" i="9"/>
  <c r="B22" i="9"/>
  <c r="G18" i="9"/>
  <c r="G17" i="9"/>
  <c r="B17" i="9"/>
  <c r="G13" i="9"/>
  <c r="B13" i="9"/>
  <c r="B40" i="9"/>
  <c r="G39" i="9"/>
  <c r="B34" i="9"/>
  <c r="L6" i="9" l="1"/>
  <c r="L29" i="9"/>
  <c r="I9" i="9"/>
  <c r="D9" i="9"/>
  <c r="L30" i="9"/>
  <c r="G10" i="9"/>
  <c r="L10" i="9" s="1"/>
  <c r="L11" i="9"/>
  <c r="E9" i="9"/>
  <c r="L24" i="9"/>
  <c r="F9" i="9"/>
  <c r="L17" i="9"/>
  <c r="L35" i="9"/>
  <c r="K9" i="9"/>
  <c r="L31" i="9"/>
  <c r="L13" i="9"/>
  <c r="L34" i="9"/>
  <c r="L41" i="9"/>
  <c r="L18" i="9"/>
  <c r="J9" i="9"/>
  <c r="J5" i="9" s="1"/>
  <c r="L15" i="9"/>
  <c r="L19" i="9"/>
  <c r="L40" i="9"/>
  <c r="L38" i="9"/>
  <c r="L36" i="9"/>
  <c r="L28" i="9"/>
  <c r="L12" i="9"/>
  <c r="B10" i="9"/>
  <c r="G14" i="9"/>
  <c r="B14" i="9"/>
  <c r="L21" i="9"/>
  <c r="L22" i="9"/>
  <c r="L23" i="9"/>
  <c r="L25" i="9"/>
  <c r="G20" i="9"/>
  <c r="B20" i="9"/>
  <c r="L33" i="9"/>
  <c r="C37" i="9"/>
  <c r="G32" i="9"/>
  <c r="G37" i="9"/>
  <c r="H37" i="9"/>
  <c r="H9" i="9" s="1"/>
  <c r="H5" i="9" s="1"/>
  <c r="B32" i="9"/>
  <c r="C32" i="9"/>
  <c r="B39" i="9"/>
  <c r="B37" i="9" s="1"/>
  <c r="B9" i="9" s="1"/>
  <c r="B5" i="9" s="1"/>
  <c r="C9" i="9" l="1"/>
  <c r="C5" i="9" s="1"/>
  <c r="G9" i="9"/>
  <c r="G5" i="9" s="1"/>
  <c r="L5" i="9" s="1"/>
  <c r="L14" i="9"/>
  <c r="L20" i="9"/>
  <c r="L32" i="9"/>
  <c r="L37" i="9"/>
  <c r="L39" i="9"/>
  <c r="L9" i="9" l="1"/>
</calcChain>
</file>

<file path=xl/sharedStrings.xml><?xml version="1.0" encoding="utf-8"?>
<sst xmlns="http://schemas.openxmlformats.org/spreadsheetml/2006/main" count="57" uniqueCount="51">
  <si>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</si>
  <si>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</si>
  <si>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</si>
  <si>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</si>
  <si>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</si>
  <si>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</si>
  <si>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</si>
  <si>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</si>
  <si>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</si>
  <si>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Комплексы процессных мероприятий</t>
  </si>
  <si>
    <t xml:space="preserve">Комплекс процессных мероприятий      "Создание условий для экономического развития" </t>
  </si>
  <si>
    <t>Комплекс процессных мероприятий "Содержание, развитие сети автомобильных дорог местного значения"</t>
  </si>
  <si>
    <t>Комплекс процессных мероприятий "Жилищно-коммунальное хозяйство и благоустройство"</t>
  </si>
  <si>
    <t>Комплекс процессных мероприятий "Развитие культуры, организация праздничных мероприятий"</t>
  </si>
  <si>
    <t>Комплекс процессных мероприятий "Развитие физической культуры, спорта и молодежной политики"</t>
  </si>
  <si>
    <t>Мероприятия, направленные на достижение целей проектов</t>
  </si>
  <si>
    <t>Мероприятия в области информационно-коммуникационных технологий и связи</t>
  </si>
  <si>
    <t>Оценка недвижимости, признание прав и регулирование отношений по муниципальной собственности</t>
  </si>
  <si>
    <t xml:space="preserve">Проведение мероприятий по обеспечению безопасности дорожного движения 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</si>
  <si>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</si>
  <si>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</si>
  <si>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</si>
  <si>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Мероприятия в области коммунального хозяйства</t>
  </si>
  <si>
    <t>Проведение мероприятий по организации уличного освещения</t>
  </si>
  <si>
    <t>Мероприятия по обеспечению деятельности подведомственных учреждений (БОН)</t>
  </si>
  <si>
    <t>Прочие мероприятия по благоустройству территории поселения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</si>
  <si>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</si>
  <si>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</si>
  <si>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</si>
  <si>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>Мероприятия по обеспечению деятельности муниципальных библиотек</t>
  </si>
  <si>
    <t>Мероприятия по обеспечению деятельности подведомственных учреждений физкультуры и спорта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</si>
  <si>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</si>
  <si>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</si>
  <si>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в области дорожного хозяйства</t>
  </si>
  <si>
    <t>Техническое обслуживание построенных распределительных газопроводов и газопроводов-вводов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</si>
  <si>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</si>
  <si>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</si>
  <si>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Ремонт автомобильных дорог общего пользования местного значения</t>
  </si>
  <si>
    <t xml:space="preserve">Мероприятия по развитию и поддержке малого и среднего предпринимательства </t>
  </si>
  <si>
    <t xml:space="preserve">Содержание и уборка автомобильных дорог </t>
  </si>
  <si>
    <t xml:space="preserve">Организация и проведение мероприятий в области физической культуры  и спорта </t>
  </si>
  <si>
    <t>Организация и содержание мест захоронений</t>
  </si>
  <si>
    <t>ПЛАН  на  2023 год  (тыс. руб.)</t>
  </si>
  <si>
    <t>Мероприятия по озелеению территории</t>
  </si>
  <si>
    <t xml:space="preserve">Реализация программ формирования современной городской среды </t>
  </si>
  <si>
    <t>Федеральный проект "Формирование комфортной городской среды"</t>
  </si>
  <si>
    <t>Федеральный проект "Содействие развитию инфраструктуры субъектов Российской Федерации (муниципальных образований)"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</si>
  <si>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</si>
  <si>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Федеральные проекты, входящие в состав национальных проектов</t>
  </si>
  <si>
    <t>ФАКТ за 9 месяцев 2023 года (тыс. руб)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</si>
  <si>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 xml:space="preserve">01.10.2023 </t>
    </r>
    <r>
      <rPr>
        <b/>
        <sz val="12"/>
        <rFont val="Times New Roman"/>
        <family val="1"/>
        <charset val="204"/>
      </rPr>
      <t xml:space="preserve">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</si>
</sst>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4" fillId="4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66" fontId="6" fillId="0" borderId="9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zoomScale="90" zoomScaleNormal="90" workbookViewId="0">
      <pane ySplit="4" topLeftCell="A5" activePane="bottomLeft" state="frozen"/>
      <selection pane="bottomLeft" sqref="A1:L1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5" customWidth="1"/>
    <col min="3" max="3" width="10.7109375" style="1" customWidth="1"/>
    <col min="4" max="4" width="9.28515625" style="1" customWidth="1"/>
    <col min="5" max="5" width="8.85546875" style="1" customWidth="1"/>
    <col min="6" max="6" width="7.85546875" style="1" customWidth="1"/>
    <col min="7" max="7" width="10.28515625" style="5" customWidth="1"/>
    <col min="8" max="8" width="11.7109375" style="1" customWidth="1"/>
    <col min="9" max="9" width="8.7109375" style="1" customWidth="1"/>
    <col min="10" max="10" width="10.5703125" style="1" customWidth="1"/>
    <col min="11" max="11" width="7.42578125" style="1" customWidth="1"/>
    <col min="12" max="12" width="10.28515625" style="8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35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4" ht="20.25" customHeight="1" x14ac:dyDescent="0.25">
      <c r="A2" s="36" t="s">
        <v>0</v>
      </c>
      <c r="B2" s="37" t="s">
        <v>42</v>
      </c>
      <c r="C2" s="37"/>
      <c r="D2" s="37"/>
      <c r="E2" s="37"/>
      <c r="F2" s="37"/>
      <c r="G2" s="38" t="s">
        <v>49</v>
      </c>
      <c r="H2" s="39"/>
      <c r="I2" s="39"/>
      <c r="J2" s="39"/>
      <c r="K2" s="39"/>
      <c r="L2" s="40" t="s">
        <v>1</v>
      </c>
    </row>
    <row r="3" spans="1:14" ht="16.5" customHeight="1" x14ac:dyDescent="0.25">
      <c r="A3" s="36"/>
      <c r="B3" s="41" t="s">
        <v>2</v>
      </c>
      <c r="C3" s="42" t="s">
        <v>3</v>
      </c>
      <c r="D3" s="43"/>
      <c r="E3" s="43"/>
      <c r="F3" s="44"/>
      <c r="G3" s="41" t="s">
        <v>2</v>
      </c>
      <c r="H3" s="45" t="s">
        <v>3</v>
      </c>
      <c r="I3" s="46"/>
      <c r="J3" s="46"/>
      <c r="K3" s="47"/>
      <c r="L3" s="40"/>
    </row>
    <row r="4" spans="1:14" ht="53.65" customHeight="1" x14ac:dyDescent="0.25">
      <c r="A4" s="36"/>
      <c r="B4" s="41"/>
      <c r="C4" s="2" t="s">
        <v>8</v>
      </c>
      <c r="D4" s="2" t="s">
        <v>4</v>
      </c>
      <c r="E4" s="2" t="s">
        <v>5</v>
      </c>
      <c r="F4" s="2" t="s">
        <v>6</v>
      </c>
      <c r="G4" s="41"/>
      <c r="H4" s="2" t="s">
        <v>8</v>
      </c>
      <c r="I4" s="2" t="s">
        <v>4</v>
      </c>
      <c r="J4" s="2" t="s">
        <v>5</v>
      </c>
      <c r="K4" s="2" t="s">
        <v>6</v>
      </c>
      <c r="L4" s="40"/>
    </row>
    <row r="5" spans="1:14" ht="49.7" customHeight="1" x14ac:dyDescent="0.25">
      <c r="A5" s="14" t="s">
        <v>7</v>
      </c>
      <c r="B5" s="15">
        <f t="shared" ref="B5:K5" si="0">SUM(B9,B42,B6)</f>
        <v>107500.56613000001</v>
      </c>
      <c r="C5" s="15">
        <f t="shared" si="0"/>
        <v>91538.166130000012</v>
      </c>
      <c r="D5" s="15">
        <f t="shared" si="0"/>
        <v>0</v>
      </c>
      <c r="E5" s="15">
        <f t="shared" si="0"/>
        <v>13450.4</v>
      </c>
      <c r="F5" s="15">
        <f t="shared" si="0"/>
        <v>2512</v>
      </c>
      <c r="G5" s="15">
        <f t="shared" si="0"/>
        <v>69137.925370000012</v>
      </c>
      <c r="H5" s="15">
        <f t="shared" si="0"/>
        <v>56531.013870000002</v>
      </c>
      <c r="I5" s="15">
        <f t="shared" si="0"/>
        <v>0</v>
      </c>
      <c r="J5" s="15">
        <f t="shared" si="0"/>
        <v>10094.9115</v>
      </c>
      <c r="K5" s="15">
        <f t="shared" si="0"/>
        <v>2512</v>
      </c>
      <c r="L5" s="13">
        <f>G5/B5*100</f>
        <v>64.314010482876711</v>
      </c>
      <c r="M5" s="32"/>
      <c r="N5" s="3"/>
    </row>
    <row r="6" spans="1:14" ht="49.7" customHeight="1" x14ac:dyDescent="0.25">
      <c r="A6" s="14" t="s">
        <v>48</v>
      </c>
      <c r="B6" s="15">
        <f t="shared" ref="B6:K7" si="1">B7</f>
        <v>8900</v>
      </c>
      <c r="C6" s="15">
        <f t="shared" si="1"/>
        <v>900</v>
      </c>
      <c r="D6" s="15">
        <f t="shared" si="1"/>
        <v>0</v>
      </c>
      <c r="E6" s="15">
        <f t="shared" si="1"/>
        <v>5488</v>
      </c>
      <c r="F6" s="15">
        <f t="shared" si="1"/>
        <v>2512</v>
      </c>
      <c r="G6" s="15">
        <f t="shared" si="1"/>
        <v>8900</v>
      </c>
      <c r="H6" s="15">
        <f t="shared" si="1"/>
        <v>900</v>
      </c>
      <c r="I6" s="15">
        <f t="shared" si="1"/>
        <v>0</v>
      </c>
      <c r="J6" s="15">
        <f t="shared" si="1"/>
        <v>5488</v>
      </c>
      <c r="K6" s="15">
        <f t="shared" si="1"/>
        <v>2512</v>
      </c>
      <c r="L6" s="13">
        <f t="shared" ref="L6:L13" si="2">G6/B6*100</f>
        <v>100</v>
      </c>
      <c r="M6" s="32"/>
      <c r="N6" s="3"/>
    </row>
    <row r="7" spans="1:14" ht="49.7" customHeight="1" x14ac:dyDescent="0.25">
      <c r="A7" s="28" t="s">
        <v>45</v>
      </c>
      <c r="B7" s="29">
        <f t="shared" si="1"/>
        <v>8900</v>
      </c>
      <c r="C7" s="29">
        <f t="shared" si="1"/>
        <v>900</v>
      </c>
      <c r="D7" s="29">
        <f t="shared" si="1"/>
        <v>0</v>
      </c>
      <c r="E7" s="29">
        <f t="shared" si="1"/>
        <v>5488</v>
      </c>
      <c r="F7" s="29">
        <f t="shared" si="1"/>
        <v>2512</v>
      </c>
      <c r="G7" s="29">
        <f t="shared" si="1"/>
        <v>8900</v>
      </c>
      <c r="H7" s="29">
        <f t="shared" si="1"/>
        <v>900</v>
      </c>
      <c r="I7" s="29">
        <f t="shared" si="1"/>
        <v>0</v>
      </c>
      <c r="J7" s="29">
        <f t="shared" si="1"/>
        <v>5488</v>
      </c>
      <c r="K7" s="29">
        <f t="shared" si="1"/>
        <v>2512</v>
      </c>
      <c r="L7" s="9">
        <f>G7/B7*100</f>
        <v>100</v>
      </c>
      <c r="M7" s="32"/>
      <c r="N7" s="3"/>
    </row>
    <row r="8" spans="1:14" ht="49.7" customHeight="1" x14ac:dyDescent="0.25">
      <c r="A8" s="30" t="s">
        <v>44</v>
      </c>
      <c r="B8" s="29">
        <f>SUM(C8:F8)</f>
        <v>8900</v>
      </c>
      <c r="C8" s="31">
        <v>900</v>
      </c>
      <c r="D8" s="31"/>
      <c r="E8" s="31">
        <v>5488</v>
      </c>
      <c r="F8" s="31">
        <v>2512</v>
      </c>
      <c r="G8" s="29">
        <f>SUM(H8:K8)</f>
        <v>8900</v>
      </c>
      <c r="H8" s="31">
        <v>900</v>
      </c>
      <c r="I8" s="31"/>
      <c r="J8" s="31">
        <v>5488</v>
      </c>
      <c r="K8" s="31">
        <v>2512</v>
      </c>
      <c r="L8" s="9">
        <f t="shared" si="2"/>
        <v>100</v>
      </c>
      <c r="M8" s="32"/>
      <c r="N8" s="3"/>
    </row>
    <row r="9" spans="1:14" ht="49.7" customHeight="1" x14ac:dyDescent="0.25">
      <c r="A9" s="14" t="s">
        <v>9</v>
      </c>
      <c r="B9" s="15">
        <f t="shared" ref="B9:K9" si="3">SUM(B10,B14,B20,B32,B37)</f>
        <v>97760.566130000007</v>
      </c>
      <c r="C9" s="15">
        <f t="shared" si="3"/>
        <v>90596.166130000012</v>
      </c>
      <c r="D9" s="15">
        <f t="shared" si="3"/>
        <v>0</v>
      </c>
      <c r="E9" s="15">
        <f t="shared" si="3"/>
        <v>7164.4</v>
      </c>
      <c r="F9" s="15">
        <f t="shared" si="3"/>
        <v>0</v>
      </c>
      <c r="G9" s="15">
        <f t="shared" si="3"/>
        <v>59397.925370000004</v>
      </c>
      <c r="H9" s="15">
        <f t="shared" si="3"/>
        <v>55589.013870000002</v>
      </c>
      <c r="I9" s="15">
        <f t="shared" si="3"/>
        <v>0</v>
      </c>
      <c r="J9" s="15">
        <f t="shared" si="3"/>
        <v>3808.9115000000002</v>
      </c>
      <c r="K9" s="15">
        <f t="shared" si="3"/>
        <v>0</v>
      </c>
      <c r="L9" s="13">
        <f t="shared" si="2"/>
        <v>60.758573442602469</v>
      </c>
      <c r="M9" s="32"/>
      <c r="N9" s="3"/>
    </row>
    <row r="10" spans="1:14" ht="56.25" customHeight="1" x14ac:dyDescent="0.25">
      <c r="A10" s="16" t="s">
        <v>10</v>
      </c>
      <c r="B10" s="10">
        <f t="shared" ref="B10:K10" si="4">SUM(B11:B13)</f>
        <v>2984</v>
      </c>
      <c r="C10" s="10">
        <f t="shared" si="4"/>
        <v>2984</v>
      </c>
      <c r="D10" s="10">
        <f t="shared" si="4"/>
        <v>0</v>
      </c>
      <c r="E10" s="10">
        <f t="shared" si="4"/>
        <v>0</v>
      </c>
      <c r="F10" s="10">
        <f t="shared" si="4"/>
        <v>0</v>
      </c>
      <c r="G10" s="10">
        <f t="shared" si="4"/>
        <v>1897.7835399999999</v>
      </c>
      <c r="H10" s="10">
        <f t="shared" si="4"/>
        <v>1897.7835399999999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9">
        <f>G10/B10*100</f>
        <v>63.598644101876666</v>
      </c>
      <c r="M10" s="32"/>
      <c r="N10" s="3"/>
    </row>
    <row r="11" spans="1:14" ht="56.25" customHeight="1" x14ac:dyDescent="0.25">
      <c r="A11" s="19" t="s">
        <v>17</v>
      </c>
      <c r="B11" s="10">
        <f>SUM(C11:F11)</f>
        <v>2000</v>
      </c>
      <c r="C11" s="17">
        <v>2000</v>
      </c>
      <c r="D11" s="17"/>
      <c r="E11" s="17"/>
      <c r="F11" s="17"/>
      <c r="G11" s="10">
        <f>SUM(H11:K11)</f>
        <v>1190</v>
      </c>
      <c r="H11" s="17">
        <v>1190</v>
      </c>
      <c r="I11" s="17"/>
      <c r="J11" s="17"/>
      <c r="K11" s="17"/>
      <c r="L11" s="9">
        <f t="shared" si="2"/>
        <v>59.5</v>
      </c>
      <c r="M11" s="32"/>
      <c r="N11" s="3"/>
    </row>
    <row r="12" spans="1:14" ht="56.25" customHeight="1" x14ac:dyDescent="0.25">
      <c r="A12" s="19" t="s">
        <v>16</v>
      </c>
      <c r="B12" s="10">
        <f>SUM(C12:F12)</f>
        <v>944</v>
      </c>
      <c r="C12" s="17">
        <v>944</v>
      </c>
      <c r="D12" s="17"/>
      <c r="E12" s="17"/>
      <c r="F12" s="17"/>
      <c r="G12" s="10">
        <f>SUM(H12:K12)</f>
        <v>707.78354000000002</v>
      </c>
      <c r="H12" s="17">
        <v>707.78354000000002</v>
      </c>
      <c r="I12" s="17"/>
      <c r="J12" s="17"/>
      <c r="K12" s="17"/>
      <c r="L12" s="9">
        <f t="shared" si="2"/>
        <v>74.977069915254233</v>
      </c>
      <c r="M12" s="32"/>
      <c r="N12" s="3"/>
    </row>
    <row r="13" spans="1:14" ht="44.25" customHeight="1" x14ac:dyDescent="0.25">
      <c r="A13" s="19" t="s">
        <v>38</v>
      </c>
      <c r="B13" s="10">
        <f>SUM(C13:F13)</f>
        <v>40</v>
      </c>
      <c r="C13" s="17">
        <v>40</v>
      </c>
      <c r="D13" s="17"/>
      <c r="E13" s="17"/>
      <c r="F13" s="17"/>
      <c r="G13" s="10">
        <f>SUM(H13:K13)</f>
        <v>0</v>
      </c>
      <c r="H13" s="17">
        <v>0</v>
      </c>
      <c r="I13" s="17"/>
      <c r="J13" s="17"/>
      <c r="K13" s="17"/>
      <c r="L13" s="9">
        <f t="shared" si="2"/>
        <v>0</v>
      </c>
      <c r="M13" s="32"/>
      <c r="N13" s="3"/>
    </row>
    <row r="14" spans="1:14" ht="39.75" customHeight="1" x14ac:dyDescent="0.25">
      <c r="A14" s="16" t="s">
        <v>11</v>
      </c>
      <c r="B14" s="10">
        <f>SUM(B15:B19)</f>
        <v>27794.883000000002</v>
      </c>
      <c r="C14" s="10">
        <f>SUM(C15:C19)</f>
        <v>26744.483</v>
      </c>
      <c r="D14" s="10">
        <f t="shared" ref="D14:K14" si="5">SUM(D15:D19)</f>
        <v>0</v>
      </c>
      <c r="E14" s="10">
        <f t="shared" si="5"/>
        <v>1050.4000000000001</v>
      </c>
      <c r="F14" s="10">
        <f t="shared" si="5"/>
        <v>0</v>
      </c>
      <c r="G14" s="10">
        <f t="shared" si="5"/>
        <v>23478.851490000001</v>
      </c>
      <c r="H14" s="10">
        <f t="shared" si="5"/>
        <v>22428.451489999999</v>
      </c>
      <c r="I14" s="10">
        <f t="shared" si="5"/>
        <v>0</v>
      </c>
      <c r="J14" s="10">
        <f t="shared" si="5"/>
        <v>1050.4000000000001</v>
      </c>
      <c r="K14" s="10">
        <f t="shared" si="5"/>
        <v>0</v>
      </c>
      <c r="L14" s="9">
        <f>G14/B14*100</f>
        <v>84.471848613286113</v>
      </c>
      <c r="M14" s="33"/>
      <c r="N14" s="7"/>
    </row>
    <row r="15" spans="1:14" ht="39.75" customHeight="1" x14ac:dyDescent="0.25">
      <c r="A15" s="19" t="s">
        <v>18</v>
      </c>
      <c r="B15" s="10">
        <f>SUM(C15:F15)</f>
        <v>400</v>
      </c>
      <c r="C15" s="17">
        <v>400</v>
      </c>
      <c r="D15" s="17"/>
      <c r="E15" s="17"/>
      <c r="F15" s="17"/>
      <c r="G15" s="10">
        <f t="shared" ref="G15" si="6">SUM(H15:K15)</f>
        <v>197.4</v>
      </c>
      <c r="H15" s="17">
        <v>197.4</v>
      </c>
      <c r="I15" s="18"/>
      <c r="J15" s="18"/>
      <c r="K15" s="18"/>
      <c r="L15" s="9">
        <f>G15/B15*100</f>
        <v>49.35</v>
      </c>
      <c r="M15" s="33"/>
      <c r="N15" s="4"/>
    </row>
    <row r="16" spans="1:14" ht="89.25" customHeight="1" x14ac:dyDescent="0.25">
      <c r="A16" s="19" t="s">
        <v>35</v>
      </c>
      <c r="B16" s="10">
        <f>SUM(C16:F16)</f>
        <v>1167.4000000000001</v>
      </c>
      <c r="C16" s="17">
        <v>117</v>
      </c>
      <c r="D16" s="17"/>
      <c r="E16" s="17">
        <v>1050.4000000000001</v>
      </c>
      <c r="F16" s="17"/>
      <c r="G16" s="10">
        <f>SUM(H16:K16)</f>
        <v>1167.4000000000001</v>
      </c>
      <c r="H16" s="17">
        <v>117</v>
      </c>
      <c r="I16" s="18"/>
      <c r="J16" s="17">
        <v>1050.4000000000001</v>
      </c>
      <c r="K16" s="18"/>
      <c r="L16" s="9">
        <f>G16/B16*100</f>
        <v>100</v>
      </c>
      <c r="M16" s="33"/>
      <c r="N16" s="4"/>
    </row>
    <row r="17" spans="1:14" ht="45.75" customHeight="1" x14ac:dyDescent="0.25">
      <c r="A17" s="19" t="s">
        <v>39</v>
      </c>
      <c r="B17" s="10">
        <f t="shared" ref="B17:B18" si="7">SUM(C17:F17)</f>
        <v>1300</v>
      </c>
      <c r="C17" s="17">
        <v>1300</v>
      </c>
      <c r="D17" s="17"/>
      <c r="E17" s="17"/>
      <c r="F17" s="17"/>
      <c r="G17" s="10">
        <f t="shared" ref="G17:G18" si="8">SUM(H17:K17)</f>
        <v>756.1</v>
      </c>
      <c r="H17" s="17">
        <v>756.1</v>
      </c>
      <c r="I17" s="17"/>
      <c r="J17" s="17"/>
      <c r="K17" s="17"/>
      <c r="L17" s="9">
        <f t="shared" ref="L17:L41" si="9">G17/B17*100</f>
        <v>58.161538461538463</v>
      </c>
      <c r="M17" s="33"/>
      <c r="N17" s="4"/>
    </row>
    <row r="18" spans="1:14" ht="44.25" customHeight="1" x14ac:dyDescent="0.25">
      <c r="A18" s="19" t="s">
        <v>37</v>
      </c>
      <c r="B18" s="10">
        <f t="shared" si="7"/>
        <v>24327.483</v>
      </c>
      <c r="C18" s="17">
        <v>24327.483</v>
      </c>
      <c r="D18" s="17"/>
      <c r="E18" s="17"/>
      <c r="F18" s="17"/>
      <c r="G18" s="10">
        <f t="shared" si="8"/>
        <v>21357.951489999999</v>
      </c>
      <c r="H18" s="17">
        <v>21357.951489999999</v>
      </c>
      <c r="I18" s="17"/>
      <c r="J18" s="17"/>
      <c r="K18" s="17"/>
      <c r="L18" s="9">
        <f t="shared" si="9"/>
        <v>87.793511108403607</v>
      </c>
      <c r="M18" s="33"/>
      <c r="N18" s="4"/>
    </row>
    <row r="19" spans="1:14" ht="44.25" customHeight="1" x14ac:dyDescent="0.25">
      <c r="A19" s="19" t="s">
        <v>33</v>
      </c>
      <c r="B19" s="10">
        <f>SUM(C19:F19)</f>
        <v>600</v>
      </c>
      <c r="C19" s="17">
        <v>600</v>
      </c>
      <c r="D19" s="17"/>
      <c r="E19" s="17"/>
      <c r="F19" s="17"/>
      <c r="G19" s="10">
        <f>SUM(H19:K19)</f>
        <v>0</v>
      </c>
      <c r="H19" s="17">
        <v>0</v>
      </c>
      <c r="I19" s="17"/>
      <c r="J19" s="17"/>
      <c r="K19" s="17"/>
      <c r="L19" s="9">
        <f t="shared" si="9"/>
        <v>0</v>
      </c>
      <c r="M19" s="33"/>
      <c r="N19" s="4"/>
    </row>
    <row r="20" spans="1:14" ht="36" customHeight="1" x14ac:dyDescent="0.25">
      <c r="A20" s="16" t="s">
        <v>12</v>
      </c>
      <c r="B20" s="10">
        <f t="shared" ref="B20:K20" si="10">SUM(B21:B31)</f>
        <v>35700.042250000006</v>
      </c>
      <c r="C20" s="10">
        <f t="shared" si="10"/>
        <v>34700.042250000006</v>
      </c>
      <c r="D20" s="10">
        <f t="shared" si="10"/>
        <v>0</v>
      </c>
      <c r="E20" s="10">
        <f t="shared" si="10"/>
        <v>1000</v>
      </c>
      <c r="F20" s="10">
        <f t="shared" si="10"/>
        <v>0</v>
      </c>
      <c r="G20" s="10">
        <f t="shared" si="10"/>
        <v>16751.914840000001</v>
      </c>
      <c r="H20" s="10">
        <f t="shared" si="10"/>
        <v>16751.914840000001</v>
      </c>
      <c r="I20" s="10">
        <f t="shared" si="10"/>
        <v>0</v>
      </c>
      <c r="J20" s="10">
        <f t="shared" si="10"/>
        <v>0</v>
      </c>
      <c r="K20" s="10">
        <f t="shared" si="10"/>
        <v>0</v>
      </c>
      <c r="L20" s="9">
        <f t="shared" si="9"/>
        <v>46.924075671086911</v>
      </c>
      <c r="M20" s="33"/>
      <c r="N20" s="4"/>
    </row>
    <row r="21" spans="1:14" ht="36" customHeight="1" x14ac:dyDescent="0.25">
      <c r="A21" s="19" t="s">
        <v>24</v>
      </c>
      <c r="B21" s="10">
        <f t="shared" ref="B21" si="11">SUM(C21:F21)</f>
        <v>11518.44404</v>
      </c>
      <c r="C21" s="17">
        <v>11518.44404</v>
      </c>
      <c r="D21" s="17"/>
      <c r="E21" s="17"/>
      <c r="F21" s="17"/>
      <c r="G21" s="10">
        <f t="shared" ref="G21" si="12">SUM(H21:K21)</f>
        <v>7413.2358700000004</v>
      </c>
      <c r="H21" s="17">
        <v>7413.2358700000004</v>
      </c>
      <c r="I21" s="17"/>
      <c r="J21" s="18"/>
      <c r="K21" s="18"/>
      <c r="L21" s="9">
        <f t="shared" si="9"/>
        <v>64.359698621238422</v>
      </c>
      <c r="M21" s="33"/>
      <c r="N21" s="7"/>
    </row>
    <row r="22" spans="1:14" ht="41.25" customHeight="1" x14ac:dyDescent="0.25">
      <c r="A22" s="19" t="s">
        <v>19</v>
      </c>
      <c r="B22" s="10">
        <f t="shared" ref="B22:B31" si="13">SUM(C22:F22)</f>
        <v>1000.4709</v>
      </c>
      <c r="C22" s="17">
        <v>1000.4709</v>
      </c>
      <c r="D22" s="17"/>
      <c r="E22" s="17"/>
      <c r="F22" s="17"/>
      <c r="G22" s="10">
        <f t="shared" ref="G22:G29" si="14">SUM(H22:K22)</f>
        <v>758.40520000000004</v>
      </c>
      <c r="H22" s="17">
        <v>758.40520000000004</v>
      </c>
      <c r="I22" s="17"/>
      <c r="J22" s="17"/>
      <c r="K22" s="17"/>
      <c r="L22" s="9">
        <f t="shared" si="9"/>
        <v>75.8048235086098</v>
      </c>
      <c r="M22" s="33"/>
      <c r="N22" s="7"/>
    </row>
    <row r="23" spans="1:14" ht="52.5" customHeight="1" x14ac:dyDescent="0.25">
      <c r="A23" s="19" t="s">
        <v>20</v>
      </c>
      <c r="B23" s="10">
        <f t="shared" ref="B23:B28" si="15">SUM(C23:F23)</f>
        <v>2600</v>
      </c>
      <c r="C23" s="17">
        <v>2600</v>
      </c>
      <c r="D23" s="17"/>
      <c r="E23" s="17"/>
      <c r="F23" s="17"/>
      <c r="G23" s="10">
        <f t="shared" ref="G23:G28" si="16">SUM(H23:K23)</f>
        <v>1916.7657400000001</v>
      </c>
      <c r="H23" s="17">
        <v>1916.7657400000001</v>
      </c>
      <c r="I23" s="17"/>
      <c r="J23" s="17"/>
      <c r="K23" s="17"/>
      <c r="L23" s="9">
        <f t="shared" si="9"/>
        <v>73.721759230769237</v>
      </c>
      <c r="M23" s="33"/>
      <c r="N23" s="7"/>
    </row>
    <row r="24" spans="1:14" ht="52.5" customHeight="1" x14ac:dyDescent="0.25">
      <c r="A24" s="19" t="s">
        <v>22</v>
      </c>
      <c r="B24" s="10">
        <f t="shared" si="15"/>
        <v>105</v>
      </c>
      <c r="C24" s="17">
        <v>105</v>
      </c>
      <c r="D24" s="17"/>
      <c r="E24" s="17"/>
      <c r="F24" s="17"/>
      <c r="G24" s="10">
        <f t="shared" si="16"/>
        <v>10.01502</v>
      </c>
      <c r="H24" s="17">
        <v>10.01502</v>
      </c>
      <c r="I24" s="17"/>
      <c r="J24" s="17"/>
      <c r="K24" s="17"/>
      <c r="L24" s="9">
        <f t="shared" si="9"/>
        <v>9.5381142857142862</v>
      </c>
      <c r="M24" s="33"/>
      <c r="N24" s="7"/>
    </row>
    <row r="25" spans="1:14" ht="52.5" customHeight="1" x14ac:dyDescent="0.25">
      <c r="A25" s="19" t="s">
        <v>23</v>
      </c>
      <c r="B25" s="10">
        <f t="shared" si="15"/>
        <v>5200</v>
      </c>
      <c r="C25" s="17">
        <v>5200</v>
      </c>
      <c r="D25" s="17"/>
      <c r="E25" s="17"/>
      <c r="F25" s="17"/>
      <c r="G25" s="10">
        <f t="shared" si="16"/>
        <v>2419.6888899999999</v>
      </c>
      <c r="H25" s="17">
        <v>2419.6888899999999</v>
      </c>
      <c r="I25" s="17"/>
      <c r="J25" s="17"/>
      <c r="K25" s="17"/>
      <c r="L25" s="9">
        <f t="shared" si="9"/>
        <v>46.532478653846155</v>
      </c>
      <c r="M25" s="33"/>
      <c r="N25" s="7"/>
    </row>
    <row r="26" spans="1:14" ht="52.5" customHeight="1" x14ac:dyDescent="0.25">
      <c r="A26" s="19" t="s">
        <v>43</v>
      </c>
      <c r="B26" s="10">
        <f t="shared" si="15"/>
        <v>150</v>
      </c>
      <c r="C26" s="17">
        <v>150</v>
      </c>
      <c r="D26" s="17"/>
      <c r="E26" s="17"/>
      <c r="F26" s="17"/>
      <c r="G26" s="10">
        <f t="shared" si="16"/>
        <v>0</v>
      </c>
      <c r="H26" s="17">
        <v>0</v>
      </c>
      <c r="I26" s="17"/>
      <c r="J26" s="17"/>
      <c r="K26" s="17"/>
      <c r="L26" s="9">
        <f t="shared" si="9"/>
        <v>0</v>
      </c>
      <c r="M26" s="33"/>
      <c r="N26" s="7"/>
    </row>
    <row r="27" spans="1:14" ht="52.5" customHeight="1" x14ac:dyDescent="0.25">
      <c r="A27" s="19" t="s">
        <v>41</v>
      </c>
      <c r="B27" s="10">
        <f t="shared" si="15"/>
        <v>100</v>
      </c>
      <c r="C27" s="17">
        <v>100</v>
      </c>
      <c r="D27" s="17"/>
      <c r="E27" s="17"/>
      <c r="F27" s="17"/>
      <c r="G27" s="10">
        <f t="shared" si="16"/>
        <v>21.49091</v>
      </c>
      <c r="H27" s="17">
        <v>21.49091</v>
      </c>
      <c r="I27" s="17"/>
      <c r="J27" s="17"/>
      <c r="K27" s="17"/>
      <c r="L27" s="9">
        <f t="shared" si="9"/>
        <v>21.49091</v>
      </c>
      <c r="M27" s="33"/>
      <c r="N27" s="7"/>
    </row>
    <row r="28" spans="1:14" ht="52.5" customHeight="1" x14ac:dyDescent="0.25">
      <c r="A28" s="19" t="s">
        <v>25</v>
      </c>
      <c r="B28" s="10">
        <f t="shared" si="15"/>
        <v>11495</v>
      </c>
      <c r="C28" s="17">
        <v>11495</v>
      </c>
      <c r="D28" s="17"/>
      <c r="E28" s="17"/>
      <c r="F28" s="17"/>
      <c r="G28" s="10">
        <f t="shared" si="16"/>
        <v>2895.5536000000002</v>
      </c>
      <c r="H28" s="17">
        <v>2895.5536000000002</v>
      </c>
      <c r="I28" s="17"/>
      <c r="J28" s="17"/>
      <c r="K28" s="17"/>
      <c r="L28" s="9">
        <f t="shared" si="9"/>
        <v>25.189678990865595</v>
      </c>
      <c r="M28" s="33"/>
      <c r="N28" s="7"/>
    </row>
    <row r="29" spans="1:14" ht="51" customHeight="1" x14ac:dyDescent="0.25">
      <c r="A29" s="19" t="s">
        <v>21</v>
      </c>
      <c r="B29" s="10">
        <f t="shared" si="13"/>
        <v>1118.1273100000001</v>
      </c>
      <c r="C29" s="17">
        <v>1118.1273100000001</v>
      </c>
      <c r="D29" s="17"/>
      <c r="E29" s="17"/>
      <c r="F29" s="17"/>
      <c r="G29" s="10">
        <f t="shared" si="14"/>
        <v>740.51193999999998</v>
      </c>
      <c r="H29" s="17">
        <v>740.51193999999998</v>
      </c>
      <c r="I29" s="17"/>
      <c r="J29" s="17"/>
      <c r="K29" s="17"/>
      <c r="L29" s="9">
        <f t="shared" si="9"/>
        <v>66.227873461028324</v>
      </c>
      <c r="M29" s="33"/>
      <c r="N29" s="7"/>
    </row>
    <row r="30" spans="1:14" ht="36" customHeight="1" x14ac:dyDescent="0.25">
      <c r="A30" s="19" t="s">
        <v>34</v>
      </c>
      <c r="B30" s="10">
        <f t="shared" ref="B30" si="17">SUM(C30:F30)</f>
        <v>1358</v>
      </c>
      <c r="C30" s="17">
        <v>1358</v>
      </c>
      <c r="D30" s="17"/>
      <c r="E30" s="17"/>
      <c r="F30" s="17"/>
      <c r="G30" s="10">
        <f t="shared" ref="G30" si="18">SUM(H30:K30)</f>
        <v>576.24766999999997</v>
      </c>
      <c r="H30" s="17">
        <v>576.24766999999997</v>
      </c>
      <c r="I30" s="17"/>
      <c r="J30" s="17"/>
      <c r="K30" s="17"/>
      <c r="L30" s="9">
        <f t="shared" si="9"/>
        <v>42.433554491899848</v>
      </c>
      <c r="M30" s="33"/>
      <c r="N30" s="7"/>
    </row>
    <row r="31" spans="1:14" ht="66.75" customHeight="1" x14ac:dyDescent="0.25">
      <c r="A31" s="19" t="s">
        <v>36</v>
      </c>
      <c r="B31" s="10">
        <f t="shared" si="13"/>
        <v>1055</v>
      </c>
      <c r="C31" s="17">
        <v>55</v>
      </c>
      <c r="D31" s="17"/>
      <c r="E31" s="17">
        <v>1000</v>
      </c>
      <c r="F31" s="17"/>
      <c r="G31" s="10">
        <f>SUM(H31:K31)</f>
        <v>0</v>
      </c>
      <c r="H31" s="17">
        <v>0</v>
      </c>
      <c r="I31" s="17"/>
      <c r="J31" s="17">
        <v>0</v>
      </c>
      <c r="K31" s="17"/>
      <c r="L31" s="9">
        <f t="shared" si="9"/>
        <v>0</v>
      </c>
      <c r="M31" s="33"/>
      <c r="N31" s="7"/>
    </row>
    <row r="32" spans="1:14" ht="41.25" customHeight="1" x14ac:dyDescent="0.25">
      <c r="A32" s="16" t="s">
        <v>13</v>
      </c>
      <c r="B32" s="10">
        <f t="shared" ref="B32:K32" si="19">SUM(B33:B36)</f>
        <v>17622.602700000003</v>
      </c>
      <c r="C32" s="10">
        <f t="shared" si="19"/>
        <v>13536.602700000001</v>
      </c>
      <c r="D32" s="10">
        <f t="shared" si="19"/>
        <v>0</v>
      </c>
      <c r="E32" s="10">
        <f t="shared" si="19"/>
        <v>4086</v>
      </c>
      <c r="F32" s="10">
        <f t="shared" si="19"/>
        <v>0</v>
      </c>
      <c r="G32" s="10">
        <f t="shared" si="19"/>
        <v>10992.73515</v>
      </c>
      <c r="H32" s="10">
        <f t="shared" si="19"/>
        <v>8234.2236499999999</v>
      </c>
      <c r="I32" s="10">
        <f t="shared" si="19"/>
        <v>0</v>
      </c>
      <c r="J32" s="10">
        <f t="shared" si="19"/>
        <v>2758.5115000000001</v>
      </c>
      <c r="K32" s="10">
        <f t="shared" si="19"/>
        <v>0</v>
      </c>
      <c r="L32" s="9">
        <f t="shared" si="9"/>
        <v>62.378613063778587</v>
      </c>
      <c r="M32" s="33"/>
      <c r="N32" s="7"/>
    </row>
    <row r="33" spans="1:14" ht="41.25" customHeight="1" x14ac:dyDescent="0.25">
      <c r="A33" s="19" t="s">
        <v>27</v>
      </c>
      <c r="B33" s="10">
        <f>SUM(C33:F33)</f>
        <v>2095</v>
      </c>
      <c r="C33" s="17">
        <v>2095</v>
      </c>
      <c r="D33" s="17"/>
      <c r="E33" s="17"/>
      <c r="F33" s="17"/>
      <c r="G33" s="10">
        <f>SUM(H33:K33)</f>
        <v>992.82780000000002</v>
      </c>
      <c r="H33" s="17">
        <v>992.82780000000002</v>
      </c>
      <c r="I33" s="17"/>
      <c r="J33" s="17"/>
      <c r="K33" s="17"/>
      <c r="L33" s="9">
        <f t="shared" si="9"/>
        <v>47.390348448687355</v>
      </c>
      <c r="M33" s="33"/>
      <c r="N33" s="7"/>
    </row>
    <row r="34" spans="1:14" ht="41.25" customHeight="1" x14ac:dyDescent="0.25">
      <c r="A34" s="19" t="s">
        <v>28</v>
      </c>
      <c r="B34" s="10">
        <f>SUM(C34:F34)</f>
        <v>6810.6677399999999</v>
      </c>
      <c r="C34" s="17">
        <v>6810.6677399999999</v>
      </c>
      <c r="D34" s="17"/>
      <c r="E34" s="17"/>
      <c r="F34" s="17"/>
      <c r="G34" s="10">
        <f>SUM(H34:K34)</f>
        <v>4096.5860899999998</v>
      </c>
      <c r="H34" s="17">
        <v>4096.5860899999998</v>
      </c>
      <c r="I34" s="17"/>
      <c r="J34" s="17"/>
      <c r="K34" s="17"/>
      <c r="L34" s="9">
        <f t="shared" si="9"/>
        <v>60.149551356619256</v>
      </c>
      <c r="M34" s="33"/>
      <c r="N34" s="4"/>
    </row>
    <row r="35" spans="1:14" ht="41.25" customHeight="1" x14ac:dyDescent="0.25">
      <c r="A35" s="19" t="s">
        <v>29</v>
      </c>
      <c r="B35" s="10">
        <f>SUM(C35:F35)</f>
        <v>544.93496000000005</v>
      </c>
      <c r="C35" s="17">
        <v>544.93496000000005</v>
      </c>
      <c r="D35" s="17"/>
      <c r="E35" s="17"/>
      <c r="F35" s="17"/>
      <c r="G35" s="10">
        <f>SUM(H35:K35)</f>
        <v>386.29826000000003</v>
      </c>
      <c r="H35" s="17">
        <v>386.29826000000003</v>
      </c>
      <c r="I35" s="17"/>
      <c r="J35" s="17"/>
      <c r="K35" s="17"/>
      <c r="L35" s="9">
        <f t="shared" si="9"/>
        <v>70.88887451816268</v>
      </c>
      <c r="M35" s="33"/>
      <c r="N35" s="4"/>
    </row>
    <row r="36" spans="1:14" ht="99.75" customHeight="1" x14ac:dyDescent="0.25">
      <c r="A36" s="20" t="s">
        <v>31</v>
      </c>
      <c r="B36" s="10">
        <f>SUM(C36:F36)</f>
        <v>8172</v>
      </c>
      <c r="C36" s="17">
        <v>4086</v>
      </c>
      <c r="D36" s="17"/>
      <c r="E36" s="17">
        <v>4086</v>
      </c>
      <c r="F36" s="17"/>
      <c r="G36" s="10">
        <f>SUM(H36:K36)</f>
        <v>5517.0230000000001</v>
      </c>
      <c r="H36" s="17">
        <v>2758.5115000000001</v>
      </c>
      <c r="I36" s="17"/>
      <c r="J36" s="17">
        <v>2758.5115000000001</v>
      </c>
      <c r="K36" s="17"/>
      <c r="L36" s="9">
        <f t="shared" si="9"/>
        <v>67.511294664708771</v>
      </c>
      <c r="M36" s="33"/>
      <c r="N36" s="4"/>
    </row>
    <row r="37" spans="1:14" ht="48" customHeight="1" x14ac:dyDescent="0.25">
      <c r="A37" s="16" t="s">
        <v>14</v>
      </c>
      <c r="B37" s="10">
        <f>SUM(B38:B41)</f>
        <v>13659.03818</v>
      </c>
      <c r="C37" s="10">
        <f t="shared" ref="C37:K37" si="20">SUM(C38:C41)</f>
        <v>12631.03818</v>
      </c>
      <c r="D37" s="10">
        <f t="shared" si="20"/>
        <v>0</v>
      </c>
      <c r="E37" s="10">
        <f t="shared" si="20"/>
        <v>1028</v>
      </c>
      <c r="F37" s="10">
        <f t="shared" si="20"/>
        <v>0</v>
      </c>
      <c r="G37" s="10">
        <f t="shared" si="20"/>
        <v>6276.6403499999997</v>
      </c>
      <c r="H37" s="10">
        <f t="shared" si="20"/>
        <v>6276.6403499999997</v>
      </c>
      <c r="I37" s="10">
        <f t="shared" si="20"/>
        <v>0</v>
      </c>
      <c r="J37" s="10">
        <f t="shared" si="20"/>
        <v>0</v>
      </c>
      <c r="K37" s="10">
        <f t="shared" si="20"/>
        <v>0</v>
      </c>
      <c r="L37" s="9">
        <f t="shared" si="9"/>
        <v>45.952286444227511</v>
      </c>
      <c r="M37" s="33"/>
      <c r="N37" s="7"/>
    </row>
    <row r="38" spans="1:14" ht="37.5" customHeight="1" x14ac:dyDescent="0.25">
      <c r="A38" s="21" t="s">
        <v>40</v>
      </c>
      <c r="B38" s="10">
        <f>SUM(C38:F38)</f>
        <v>3159.0140000000001</v>
      </c>
      <c r="C38" s="17">
        <v>3159.0140000000001</v>
      </c>
      <c r="D38" s="17"/>
      <c r="E38" s="17"/>
      <c r="F38" s="17"/>
      <c r="G38" s="10">
        <f>SUM(H38:K38)</f>
        <v>1123.81503</v>
      </c>
      <c r="H38" s="17">
        <v>1123.81503</v>
      </c>
      <c r="I38" s="17"/>
      <c r="J38" s="17"/>
      <c r="K38" s="17"/>
      <c r="L38" s="9">
        <f t="shared" si="9"/>
        <v>35.574867031295206</v>
      </c>
      <c r="M38" s="33"/>
      <c r="N38" s="7"/>
    </row>
    <row r="39" spans="1:14" ht="51" customHeight="1" x14ac:dyDescent="0.25">
      <c r="A39" s="19" t="s">
        <v>30</v>
      </c>
      <c r="B39" s="10">
        <f>SUM(C39:F39)</f>
        <v>8973.9265599999999</v>
      </c>
      <c r="C39" s="17">
        <v>8973.9265599999999</v>
      </c>
      <c r="D39" s="17"/>
      <c r="E39" s="17"/>
      <c r="F39" s="17"/>
      <c r="G39" s="10">
        <f>SUM(H39:K39)</f>
        <v>4794.0303100000001</v>
      </c>
      <c r="H39" s="17">
        <v>4794.0303100000001</v>
      </c>
      <c r="I39" s="17"/>
      <c r="J39" s="17"/>
      <c r="K39" s="17"/>
      <c r="L39" s="9">
        <f t="shared" si="9"/>
        <v>53.421768920738756</v>
      </c>
      <c r="M39" s="33"/>
      <c r="N39" s="7"/>
    </row>
    <row r="40" spans="1:14" ht="48" customHeight="1" x14ac:dyDescent="0.25">
      <c r="A40" s="21" t="s">
        <v>26</v>
      </c>
      <c r="B40" s="10">
        <f>SUM(C40:F40)</f>
        <v>383.09762000000001</v>
      </c>
      <c r="C40" s="17">
        <v>383.09762000000001</v>
      </c>
      <c r="D40" s="17"/>
      <c r="E40" s="17"/>
      <c r="F40" s="17"/>
      <c r="G40" s="10">
        <f>SUM(H40:K40)</f>
        <v>358.79500999999999</v>
      </c>
      <c r="H40" s="17">
        <v>358.79500999999999</v>
      </c>
      <c r="I40" s="17"/>
      <c r="J40" s="17"/>
      <c r="K40" s="17"/>
      <c r="L40" s="9">
        <f t="shared" si="9"/>
        <v>93.656287919512522</v>
      </c>
      <c r="M40" s="33"/>
      <c r="N40" s="7"/>
    </row>
    <row r="41" spans="1:14" ht="119.25" customHeight="1" x14ac:dyDescent="0.25">
      <c r="A41" s="21" t="s">
        <v>32</v>
      </c>
      <c r="B41" s="10">
        <f>SUM(C41:F41)</f>
        <v>1143</v>
      </c>
      <c r="C41" s="17">
        <v>115</v>
      </c>
      <c r="D41" s="17"/>
      <c r="E41" s="17">
        <v>1028</v>
      </c>
      <c r="F41" s="17"/>
      <c r="G41" s="10">
        <f>SUM(H41:K41)</f>
        <v>0</v>
      </c>
      <c r="H41" s="17">
        <v>0</v>
      </c>
      <c r="I41" s="17"/>
      <c r="J41" s="17">
        <v>0</v>
      </c>
      <c r="K41" s="17"/>
      <c r="L41" s="9">
        <f t="shared" si="9"/>
        <v>0</v>
      </c>
      <c r="M41" s="33"/>
      <c r="N41" s="7"/>
    </row>
    <row r="42" spans="1:14" ht="51.75" customHeight="1" outlineLevel="1" x14ac:dyDescent="0.25">
      <c r="A42" s="11" t="s">
        <v>15</v>
      </c>
      <c r="B42" s="12">
        <f t="shared" ref="B42:K43" si="21">SUM(B43)</f>
        <v>840</v>
      </c>
      <c r="C42" s="12">
        <f t="shared" si="21"/>
        <v>42</v>
      </c>
      <c r="D42" s="12">
        <f t="shared" si="21"/>
        <v>0</v>
      </c>
      <c r="E42" s="12">
        <f t="shared" si="21"/>
        <v>798</v>
      </c>
      <c r="F42" s="12">
        <f t="shared" si="21"/>
        <v>0</v>
      </c>
      <c r="G42" s="12">
        <f t="shared" si="21"/>
        <v>840</v>
      </c>
      <c r="H42" s="12">
        <f t="shared" si="21"/>
        <v>42</v>
      </c>
      <c r="I42" s="12">
        <f t="shared" si="21"/>
        <v>0</v>
      </c>
      <c r="J42" s="12">
        <f t="shared" si="21"/>
        <v>798</v>
      </c>
      <c r="K42" s="12">
        <f t="shared" si="21"/>
        <v>0</v>
      </c>
      <c r="L42" s="12">
        <f>SUM(B42/G42*100)</f>
        <v>100</v>
      </c>
      <c r="M42" s="34"/>
      <c r="N42" s="3"/>
    </row>
    <row r="43" spans="1:14" ht="46.5" customHeight="1" outlineLevel="1" x14ac:dyDescent="0.25">
      <c r="A43" s="26" t="s">
        <v>46</v>
      </c>
      <c r="B43" s="23">
        <f t="shared" si="21"/>
        <v>840</v>
      </c>
      <c r="C43" s="24">
        <f t="shared" si="21"/>
        <v>42</v>
      </c>
      <c r="D43" s="24">
        <f t="shared" si="21"/>
        <v>0</v>
      </c>
      <c r="E43" s="24">
        <f t="shared" si="21"/>
        <v>798</v>
      </c>
      <c r="F43" s="24">
        <f t="shared" si="21"/>
        <v>0</v>
      </c>
      <c r="G43" s="23">
        <f t="shared" si="21"/>
        <v>840</v>
      </c>
      <c r="H43" s="24">
        <f t="shared" si="21"/>
        <v>42</v>
      </c>
      <c r="I43" s="24">
        <f t="shared" si="21"/>
        <v>0</v>
      </c>
      <c r="J43" s="24">
        <f t="shared" si="21"/>
        <v>798</v>
      </c>
      <c r="K43" s="24">
        <f t="shared" si="21"/>
        <v>0</v>
      </c>
      <c r="L43" s="25">
        <f>B43/G43*100</f>
        <v>100</v>
      </c>
      <c r="M43" s="32"/>
    </row>
    <row r="44" spans="1:14" ht="57.75" customHeight="1" outlineLevel="1" x14ac:dyDescent="0.25">
      <c r="A44" s="27" t="s">
        <v>47</v>
      </c>
      <c r="B44" s="23">
        <f>SUM(C44:F44)</f>
        <v>840</v>
      </c>
      <c r="C44" s="22">
        <v>42</v>
      </c>
      <c r="D44" s="22"/>
      <c r="E44" s="22">
        <v>798</v>
      </c>
      <c r="F44" s="22"/>
      <c r="G44" s="23">
        <f>SUM(H44:K44)</f>
        <v>840</v>
      </c>
      <c r="H44" s="22">
        <v>42</v>
      </c>
      <c r="I44" s="22"/>
      <c r="J44" s="22">
        <v>798</v>
      </c>
      <c r="K44" s="22"/>
      <c r="L44" s="25">
        <f>B44/G44*100</f>
        <v>100</v>
      </c>
      <c r="M44" s="32"/>
    </row>
    <row r="45" spans="1:14" x14ac:dyDescent="0.25">
      <c r="B45" s="6"/>
      <c r="C45" s="7"/>
      <c r="D45" s="7"/>
      <c r="E45" s="7"/>
      <c r="F45" s="7"/>
      <c r="G45" s="6"/>
      <c r="H45" s="7"/>
      <c r="I45" s="7"/>
      <c r="J45" s="7"/>
      <c r="K45" s="7"/>
    </row>
    <row r="46" spans="1:14" x14ac:dyDescent="0.25">
      <c r="B46" s="6"/>
      <c r="C46" s="7"/>
      <c r="D46" s="7"/>
      <c r="E46" s="7"/>
      <c r="F46" s="7"/>
      <c r="G46" s="6"/>
      <c r="H46" s="7"/>
      <c r="I46" s="7"/>
      <c r="J46" s="7"/>
      <c r="K46" s="7"/>
    </row>
    <row r="47" spans="1:14" x14ac:dyDescent="0.25">
      <c r="B47" s="6"/>
      <c r="C47" s="7"/>
      <c r="D47" s="7"/>
      <c r="E47" s="7"/>
      <c r="F47" s="7"/>
      <c r="G47" s="6"/>
      <c r="H47" s="7"/>
      <c r="I47" s="7"/>
      <c r="J47" s="7"/>
      <c r="K47" s="7"/>
    </row>
    <row r="48" spans="1:14" x14ac:dyDescent="0.25">
      <c r="B48" s="6"/>
      <c r="C48" s="7"/>
      <c r="D48" s="7"/>
      <c r="E48" s="7"/>
      <c r="F48" s="7"/>
      <c r="G48" s="6"/>
      <c r="H48" s="7"/>
      <c r="I48" s="7"/>
      <c r="J48" s="7"/>
      <c r="K48" s="7"/>
    </row>
    <row r="49" spans="2:11" x14ac:dyDescent="0.25">
      <c r="B49" s="6"/>
      <c r="C49" s="7"/>
      <c r="D49" s="7"/>
      <c r="E49" s="7"/>
      <c r="F49" s="7"/>
      <c r="G49" s="6"/>
      <c r="H49" s="7"/>
      <c r="I49" s="7"/>
      <c r="J49" s="7"/>
      <c r="K49" s="7"/>
    </row>
    <row r="50" spans="2:11" x14ac:dyDescent="0.25">
      <c r="B50" s="6"/>
      <c r="C50" s="7"/>
      <c r="D50" s="7"/>
      <c r="E50" s="7"/>
      <c r="F50" s="7"/>
      <c r="G50" s="6"/>
      <c r="H50" s="7"/>
      <c r="I50" s="7"/>
      <c r="J50" s="7"/>
      <c r="K50" s="7"/>
    </row>
    <row r="51" spans="2:11" x14ac:dyDescent="0.25">
      <c r="B51" s="6"/>
      <c r="C51" s="7"/>
      <c r="D51" s="7"/>
      <c r="E51" s="7"/>
      <c r="F51" s="7"/>
      <c r="G51" s="6"/>
      <c r="H51" s="7"/>
      <c r="I51" s="7"/>
      <c r="J51" s="7"/>
      <c r="K51" s="7"/>
    </row>
    <row r="52" spans="2:11" x14ac:dyDescent="0.25">
      <c r="B52" s="6"/>
      <c r="C52" s="7"/>
      <c r="D52" s="7"/>
      <c r="E52" s="7"/>
      <c r="F52" s="7"/>
      <c r="G52" s="6"/>
      <c r="H52" s="7"/>
      <c r="I52" s="7"/>
      <c r="J52" s="7"/>
      <c r="K52" s="7"/>
    </row>
    <row r="53" spans="2:11" x14ac:dyDescent="0.25">
      <c r="B53" s="6"/>
      <c r="C53" s="7"/>
      <c r="D53" s="7"/>
      <c r="E53" s="7"/>
      <c r="F53" s="7"/>
      <c r="G53" s="6"/>
      <c r="H53" s="7"/>
      <c r="I53" s="7"/>
      <c r="J53" s="7"/>
      <c r="K53" s="7"/>
    </row>
    <row r="54" spans="2:11" x14ac:dyDescent="0.25">
      <c r="B54" s="6"/>
      <c r="C54" s="7"/>
      <c r="D54" s="7"/>
      <c r="E54" s="7"/>
      <c r="F54" s="7"/>
      <c r="G54" s="6"/>
      <c r="H54" s="7"/>
      <c r="I54" s="7"/>
      <c r="J54" s="7"/>
      <c r="K54" s="7"/>
    </row>
    <row r="55" spans="2:11" x14ac:dyDescent="0.25">
      <c r="B55" s="6"/>
      <c r="C55" s="7"/>
      <c r="D55" s="7"/>
      <c r="E55" s="7"/>
      <c r="F55" s="7"/>
      <c r="G55" s="6"/>
      <c r="H55" s="7"/>
      <c r="I55" s="7"/>
      <c r="J55" s="7"/>
      <c r="K55" s="7"/>
    </row>
    <row r="56" spans="2:11" x14ac:dyDescent="0.25">
      <c r="B56" s="6"/>
      <c r="C56" s="7"/>
      <c r="D56" s="7"/>
      <c r="E56" s="7"/>
      <c r="F56" s="7"/>
      <c r="G56" s="6"/>
      <c r="H56" s="7"/>
      <c r="I56" s="7"/>
      <c r="J56" s="7"/>
      <c r="K56" s="7"/>
    </row>
    <row r="57" spans="2:11" x14ac:dyDescent="0.25">
      <c r="B57" s="6"/>
      <c r="C57" s="7"/>
      <c r="D57" s="7"/>
      <c r="E57" s="7"/>
      <c r="F57" s="7"/>
      <c r="G57" s="6"/>
      <c r="H57" s="7"/>
      <c r="I57" s="7"/>
      <c r="J57" s="7"/>
      <c r="K57" s="7"/>
    </row>
    <row r="58" spans="2:11" x14ac:dyDescent="0.25">
      <c r="B58" s="6"/>
      <c r="C58" s="7"/>
      <c r="D58" s="7"/>
      <c r="E58" s="7"/>
      <c r="F58" s="7"/>
      <c r="G58" s="6"/>
      <c r="H58" s="7"/>
      <c r="I58" s="7"/>
      <c r="J58" s="7"/>
      <c r="K58" s="7"/>
    </row>
    <row r="59" spans="2:11" x14ac:dyDescent="0.25">
      <c r="B59" s="6"/>
      <c r="C59" s="7"/>
      <c r="D59" s="7"/>
      <c r="E59" s="7"/>
      <c r="F59" s="7"/>
      <c r="G59" s="6"/>
      <c r="H59" s="7"/>
      <c r="I59" s="7"/>
      <c r="J59" s="7"/>
      <c r="K59" s="7"/>
    </row>
    <row r="60" spans="2:11" x14ac:dyDescent="0.25">
      <c r="B60" s="6"/>
      <c r="C60" s="7"/>
      <c r="D60" s="7"/>
      <c r="E60" s="7"/>
      <c r="F60" s="7"/>
      <c r="G60" s="6"/>
      <c r="H60" s="7"/>
      <c r="I60" s="7"/>
      <c r="J60" s="7"/>
      <c r="K60" s="7"/>
    </row>
    <row r="61" spans="2:11" x14ac:dyDescent="0.25">
      <c r="B61" s="6"/>
      <c r="C61" s="7"/>
      <c r="D61" s="7"/>
      <c r="E61" s="7"/>
      <c r="F61" s="7"/>
      <c r="G61" s="6"/>
      <c r="H61" s="7"/>
      <c r="I61" s="7"/>
      <c r="J61" s="7"/>
      <c r="K61" s="7"/>
    </row>
    <row r="62" spans="2:11" x14ac:dyDescent="0.25">
      <c r="B62" s="6"/>
      <c r="C62" s="7"/>
      <c r="D62" s="7"/>
      <c r="E62" s="7"/>
      <c r="F62" s="7"/>
      <c r="G62" s="6"/>
      <c r="H62" s="7"/>
      <c r="I62" s="7"/>
      <c r="J62" s="7"/>
      <c r="K62" s="7"/>
    </row>
    <row r="63" spans="2:11" x14ac:dyDescent="0.25">
      <c r="B63" s="6"/>
      <c r="C63" s="7"/>
      <c r="D63" s="7"/>
      <c r="E63" s="7"/>
      <c r="F63" s="7"/>
      <c r="G63" s="6"/>
      <c r="H63" s="7"/>
      <c r="I63" s="7"/>
      <c r="J63" s="7"/>
      <c r="K63" s="7"/>
    </row>
    <row r="64" spans="2:11" x14ac:dyDescent="0.25">
      <c r="B64" s="6"/>
      <c r="C64" s="7"/>
      <c r="D64" s="7"/>
      <c r="E64" s="7"/>
      <c r="F64" s="7"/>
      <c r="G64" s="6"/>
      <c r="H64" s="7"/>
      <c r="I64" s="7"/>
      <c r="J64" s="7"/>
      <c r="K64" s="7"/>
    </row>
    <row r="65" spans="2:11" x14ac:dyDescent="0.25">
      <c r="B65" s="6"/>
      <c r="C65" s="7"/>
      <c r="D65" s="7"/>
      <c r="E65" s="7"/>
      <c r="F65" s="7"/>
      <c r="G65" s="6"/>
      <c r="H65" s="7"/>
      <c r="I65" s="7"/>
      <c r="J65" s="7"/>
      <c r="K65" s="7"/>
    </row>
    <row r="66" spans="2:11" x14ac:dyDescent="0.25">
      <c r="B66" s="6"/>
      <c r="C66" s="7"/>
      <c r="D66" s="7"/>
      <c r="E66" s="7"/>
      <c r="F66" s="7"/>
      <c r="G66" s="6"/>
      <c r="H66" s="7"/>
      <c r="I66" s="7"/>
      <c r="J66" s="7"/>
      <c r="K66" s="7"/>
    </row>
    <row r="67" spans="2:11" x14ac:dyDescent="0.25">
      <c r="B67" s="6"/>
      <c r="C67" s="7"/>
      <c r="D67" s="7"/>
      <c r="E67" s="7"/>
      <c r="F67" s="7"/>
      <c r="G67" s="6"/>
      <c r="H67" s="7"/>
      <c r="I67" s="7"/>
      <c r="J67" s="7"/>
      <c r="K67" s="7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2023-12-25T05:53:54Z</dcterms:modified>
</cp:coreProperties>
</file>